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2"/>
  </bookViews>
  <sheets>
    <sheet name="Registrering" sheetId="1" r:id="rId1"/>
    <sheet name="Månedsrapport" sheetId="2" r:id="rId2"/>
    <sheet name="årsrapport" sheetId="3" r:id="rId3"/>
  </sheets>
  <definedNames/>
  <calcPr fullCalcOnLoad="1"/>
</workbook>
</file>

<file path=xl/sharedStrings.xml><?xml version="1.0" encoding="utf-8"?>
<sst xmlns="http://schemas.openxmlformats.org/spreadsheetml/2006/main" count="574" uniqueCount="149">
  <si>
    <t>Maj</t>
  </si>
  <si>
    <t>I alt</t>
  </si>
  <si>
    <t>indtægt</t>
  </si>
  <si>
    <t>udgift</t>
  </si>
  <si>
    <t>Tj.ydelser</t>
  </si>
  <si>
    <t>fødevar.</t>
  </si>
  <si>
    <t>øvr.varer</t>
  </si>
  <si>
    <t xml:space="preserve"> </t>
  </si>
  <si>
    <t>Januar</t>
  </si>
  <si>
    <t>Februar</t>
  </si>
  <si>
    <t>Marts</t>
  </si>
  <si>
    <t>April</t>
  </si>
  <si>
    <t>Juni</t>
  </si>
  <si>
    <t>Juli</t>
  </si>
  <si>
    <t>August</t>
  </si>
  <si>
    <t>September</t>
  </si>
  <si>
    <t>Oktober</t>
  </si>
  <si>
    <t>November</t>
  </si>
  <si>
    <t>December</t>
  </si>
  <si>
    <t>Rest</t>
  </si>
  <si>
    <t>(-) = merforbrug</t>
  </si>
  <si>
    <t>Tjenesteydelser</t>
  </si>
  <si>
    <t>Fødevarer</t>
  </si>
  <si>
    <t>Øvrige varer</t>
  </si>
  <si>
    <t>(+) = mindreforbrug</t>
  </si>
  <si>
    <t>Gentagne år til år</t>
  </si>
  <si>
    <t>det aktuelle år</t>
  </si>
  <si>
    <t>aktuelt år</t>
  </si>
  <si>
    <t>Disponeret</t>
  </si>
  <si>
    <t>Fisketure</t>
  </si>
  <si>
    <t>Bakketur, kørsel</t>
  </si>
  <si>
    <t>Orangeriet</t>
  </si>
  <si>
    <t>Disponeret i alt</t>
  </si>
  <si>
    <t>Forbrugt</t>
  </si>
  <si>
    <t xml:space="preserve">                           Besluttet på BB dette år</t>
  </si>
  <si>
    <t>Sommerudflugt</t>
  </si>
  <si>
    <t>Aviser og blade</t>
  </si>
  <si>
    <t>Film</t>
  </si>
  <si>
    <t>Det aktuelle år</t>
  </si>
  <si>
    <t>Fødevar.</t>
  </si>
  <si>
    <t>Øvr.varer</t>
  </si>
  <si>
    <t>Indtægter</t>
  </si>
  <si>
    <t>Udgifter</t>
  </si>
  <si>
    <t>Budget</t>
  </si>
  <si>
    <t>Forbrug</t>
  </si>
  <si>
    <t>Over- / underskud</t>
  </si>
  <si>
    <t>Budget - Forbrug</t>
  </si>
  <si>
    <t xml:space="preserve">  </t>
  </si>
  <si>
    <t>Coda</t>
  </si>
  <si>
    <t>juletur</t>
  </si>
  <si>
    <t>tur studiegruppe</t>
  </si>
  <si>
    <t>Julefrokost</t>
  </si>
  <si>
    <t>bænke have</t>
  </si>
  <si>
    <t>Årsbudget 2022</t>
  </si>
  <si>
    <t xml:space="preserve">               Besluttet på BB dette år</t>
  </si>
  <si>
    <t>Tjeneste-ydelser</t>
  </si>
  <si>
    <r>
      <t xml:space="preserve">Stole til væv, krea </t>
    </r>
    <r>
      <rPr>
        <b/>
        <sz val="8"/>
        <color indexed="8"/>
        <rFont val="Arial"/>
        <family val="2"/>
      </rPr>
      <t>(besluttet i 2021)</t>
    </r>
  </si>
  <si>
    <r>
      <t xml:space="preserve">parasol                   </t>
    </r>
    <r>
      <rPr>
        <b/>
        <sz val="8"/>
        <color indexed="8"/>
        <rFont val="Arial"/>
        <family val="2"/>
      </rPr>
      <t>(besluttet i 2021)</t>
    </r>
  </si>
  <si>
    <r>
      <t xml:space="preserve">kursus tilskud        </t>
    </r>
    <r>
      <rPr>
        <b/>
        <sz val="8"/>
        <color indexed="8"/>
        <rFont val="Arial"/>
        <family val="2"/>
      </rPr>
      <t>(besluttet i 2021)</t>
    </r>
  </si>
  <si>
    <t xml:space="preserve">Overført fra 2021   </t>
  </si>
  <si>
    <r>
      <t xml:space="preserve">undervisere krea    </t>
    </r>
    <r>
      <rPr>
        <b/>
        <sz val="8"/>
        <color indexed="8"/>
        <rFont val="Arial"/>
        <family val="2"/>
      </rPr>
      <t>(besluttet i 2021)</t>
    </r>
  </si>
  <si>
    <t>Brugerbestyrelsens rådighedsbeløb   2022</t>
  </si>
  <si>
    <t>Korrektion til overført</t>
  </si>
  <si>
    <t>Drejerkursus delt. Gebyr</t>
  </si>
  <si>
    <t>Signallampe, båndsav</t>
  </si>
  <si>
    <t>Cerama, knust ler</t>
  </si>
  <si>
    <t>Coda / Gramex</t>
  </si>
  <si>
    <t>Korrektion af overført</t>
  </si>
  <si>
    <t>Brugerbestyrelsens Rådighedsbeløb   2022</t>
  </si>
  <si>
    <t>Overført fra 2021</t>
  </si>
  <si>
    <t>Høreværn</t>
  </si>
  <si>
    <t>Stole</t>
  </si>
  <si>
    <t>Trædrejebænk, redsk.</t>
  </si>
  <si>
    <t>Maling, materialer</t>
  </si>
  <si>
    <t>Diamantborehoved</t>
  </si>
  <si>
    <t>Materiale / kosmetik</t>
  </si>
  <si>
    <t>Malerhold</t>
  </si>
  <si>
    <t>Materialer</t>
  </si>
  <si>
    <t>Urtegården</t>
  </si>
  <si>
    <t>Drejebænk</t>
  </si>
  <si>
    <t>Cerama</t>
  </si>
  <si>
    <t xml:space="preserve">Trædrejebænk  </t>
  </si>
  <si>
    <t>Retur drejerkursus PL</t>
  </si>
  <si>
    <t>Drejerkursus SG</t>
  </si>
  <si>
    <t>Opsætning af skabe EP</t>
  </si>
  <si>
    <t>Materialer + kosmetik</t>
  </si>
  <si>
    <t xml:space="preserve">Bog trædrejning </t>
  </si>
  <si>
    <t>Rammer puslespil</t>
  </si>
  <si>
    <t>Glassurer</t>
  </si>
  <si>
    <t>Åbent Hus  DJ</t>
  </si>
  <si>
    <t>Havefrø</t>
  </si>
  <si>
    <t>Køkkenhaven</t>
  </si>
  <si>
    <t>Selvhærdende le</t>
  </si>
  <si>
    <t xml:space="preserve"> Papir blomster</t>
  </si>
  <si>
    <t>Støbeform</t>
  </si>
  <si>
    <t>Urtegården Creme</t>
  </si>
  <si>
    <t>Beton sommeråbent</t>
  </si>
  <si>
    <t>Maling til uderum</t>
  </si>
  <si>
    <t>Birkeg. Haver entre</t>
  </si>
  <si>
    <t>Løbebinding</t>
  </si>
  <si>
    <t>Birkeg. Bus</t>
  </si>
  <si>
    <t>2 pavillioner</t>
  </si>
  <si>
    <t>Saks</t>
  </si>
  <si>
    <t>3 kontorstole</t>
  </si>
  <si>
    <t>Birkeg. Haver brugerbet.</t>
  </si>
  <si>
    <t xml:space="preserve"> entre sommerfest</t>
  </si>
  <si>
    <t>Urtegården fragt</t>
  </si>
  <si>
    <t>Motion picture</t>
  </si>
  <si>
    <t>Musik sommerfest</t>
  </si>
  <si>
    <t>Parasolovertræk</t>
  </si>
  <si>
    <t>Mønsterpapir</t>
  </si>
  <si>
    <t>Klodskasse</t>
  </si>
  <si>
    <t xml:space="preserve">Briketter </t>
  </si>
  <si>
    <t>Strygejern</t>
  </si>
  <si>
    <t>Sommerfest Peter Sk.</t>
  </si>
  <si>
    <t>Sensommer Rejse</t>
  </si>
  <si>
    <t>Keramikovn</t>
  </si>
  <si>
    <t>Pølsesmeden</t>
  </si>
  <si>
    <t>Peter Skafte fadsøl</t>
  </si>
  <si>
    <t>v</t>
  </si>
  <si>
    <t>Peter Skafte</t>
  </si>
  <si>
    <t>Keramik</t>
  </si>
  <si>
    <t>Rettelse til tidl.</t>
  </si>
  <si>
    <t>Creativ Compagny</t>
  </si>
  <si>
    <t>Silica</t>
  </si>
  <si>
    <t>Sommeråbent</t>
  </si>
  <si>
    <t>Klodskasser</t>
  </si>
  <si>
    <t>Træningselastikker</t>
  </si>
  <si>
    <t>Åbent Hus</t>
  </si>
  <si>
    <t>Krolf, kilometerpenge</t>
  </si>
  <si>
    <t>Materialer vedr. august</t>
  </si>
  <si>
    <t>2 medarbejdere SH-rejse</t>
  </si>
  <si>
    <t xml:space="preserve">Materialer </t>
  </si>
  <si>
    <t>Åbent Hus Gobelin</t>
  </si>
  <si>
    <t>Creativ Company</t>
  </si>
  <si>
    <t>Åbent Hus skibslak</t>
  </si>
  <si>
    <t>Malergrej</t>
  </si>
  <si>
    <t>Creativ Company div.</t>
  </si>
  <si>
    <t>Nuuday</t>
  </si>
  <si>
    <t>Trædrejerbutikken</t>
  </si>
  <si>
    <t>Lysestøbeforme</t>
  </si>
  <si>
    <t>Fragt</t>
  </si>
  <si>
    <t>Overføres til 2023</t>
  </si>
  <si>
    <t>stole / bord</t>
  </si>
  <si>
    <t>1. januar - 31. december 2022</t>
  </si>
  <si>
    <t>Marerialer</t>
  </si>
  <si>
    <t>Bakketur</t>
  </si>
  <si>
    <t>Materialer åbent hus</t>
  </si>
  <si>
    <t>Ikke forbrugt budget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</si>
</sst>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_ * #,##0.0_ ;_ * \-#,##0.0_ ;_ * &quot;-&quot;??_ ;_ @_ "/>
    <numFmt numFmtId="175" formatCode="_ * #,##0_ ;_ * \-#,##0_ ;_ * &quot;-&quot;??_ ;_ @_ "/>
    <numFmt numFmtId="176" formatCode="&quot;Ja&quot;;&quot;Ja&quot;;&quot;Nej&quot;"/>
    <numFmt numFmtId="177" formatCode="&quot;Sandt&quot;;&quot;Sandt&quot;;&quot;Falsk&quot;"/>
    <numFmt numFmtId="178" formatCode="&quot;Til&quot;;&quot;Til&quot;;&quot;Fra&quot;"/>
    <numFmt numFmtId="179" formatCode="[$€-2]\ #.##000_);[Red]\([$€-2]\ #.##000\)"/>
    <numFmt numFmtId="180" formatCode="[$-406]d\.\ mmmm\ yyyy"/>
    <numFmt numFmtId="181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24"/>
      <color theme="1"/>
      <name val="Arial"/>
      <family val="2"/>
    </font>
    <font>
      <b/>
      <sz val="18"/>
      <color theme="1"/>
      <name val="Arial"/>
      <family val="2"/>
    </font>
    <font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75" fontId="43" fillId="0" borderId="0" xfId="45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10" xfId="0" applyFont="1" applyBorder="1" applyAlignment="1">
      <alignment/>
    </xf>
    <xf numFmtId="175" fontId="44" fillId="0" borderId="11" xfId="45" applyNumberFormat="1" applyFont="1" applyBorder="1" applyAlignment="1">
      <alignment/>
    </xf>
    <xf numFmtId="175" fontId="43" fillId="0" borderId="12" xfId="45" applyNumberFormat="1" applyFont="1" applyBorder="1" applyAlignment="1">
      <alignment/>
    </xf>
    <xf numFmtId="175" fontId="44" fillId="0" borderId="11" xfId="45" applyNumberFormat="1" applyFont="1" applyBorder="1" applyAlignment="1">
      <alignment horizontal="right"/>
    </xf>
    <xf numFmtId="0" fontId="43" fillId="0" borderId="13" xfId="0" applyFont="1" applyBorder="1" applyAlignment="1">
      <alignment/>
    </xf>
    <xf numFmtId="0" fontId="43" fillId="0" borderId="0" xfId="0" applyFont="1" applyAlignment="1" quotePrefix="1">
      <alignment/>
    </xf>
    <xf numFmtId="0" fontId="44" fillId="0" borderId="0" xfId="0" applyFont="1" applyBorder="1" applyAlignment="1">
      <alignment/>
    </xf>
    <xf numFmtId="175" fontId="44" fillId="0" borderId="0" xfId="45" applyNumberFormat="1" applyFont="1" applyBorder="1" applyAlignment="1">
      <alignment/>
    </xf>
    <xf numFmtId="175" fontId="43" fillId="0" borderId="14" xfId="45" applyNumberFormat="1" applyFont="1" applyBorder="1" applyAlignment="1">
      <alignment/>
    </xf>
    <xf numFmtId="175" fontId="43" fillId="0" borderId="15" xfId="45" applyNumberFormat="1" applyFont="1" applyBorder="1" applyAlignment="1">
      <alignment/>
    </xf>
    <xf numFmtId="0" fontId="44" fillId="0" borderId="11" xfId="0" applyFont="1" applyBorder="1" applyAlignment="1">
      <alignment/>
    </xf>
    <xf numFmtId="175" fontId="44" fillId="0" borderId="14" xfId="45" applyNumberFormat="1" applyFont="1" applyBorder="1" applyAlignment="1">
      <alignment/>
    </xf>
    <xf numFmtId="175" fontId="44" fillId="0" borderId="10" xfId="45" applyNumberFormat="1" applyFont="1" applyBorder="1" applyAlignment="1">
      <alignment/>
    </xf>
    <xf numFmtId="0" fontId="44" fillId="0" borderId="13" xfId="0" applyFont="1" applyBorder="1" applyAlignment="1">
      <alignment/>
    </xf>
    <xf numFmtId="175" fontId="44" fillId="0" borderId="16" xfId="45" applyNumberFormat="1" applyFont="1" applyBorder="1" applyAlignment="1">
      <alignment/>
    </xf>
    <xf numFmtId="175" fontId="44" fillId="0" borderId="12" xfId="45" applyNumberFormat="1" applyFont="1" applyBorder="1" applyAlignment="1">
      <alignment/>
    </xf>
    <xf numFmtId="175" fontId="44" fillId="0" borderId="0" xfId="45" applyNumberFormat="1" applyFont="1" applyBorder="1" applyAlignment="1">
      <alignment/>
    </xf>
    <xf numFmtId="175" fontId="44" fillId="0" borderId="0" xfId="45" applyNumberFormat="1" applyFont="1" applyBorder="1" applyAlignment="1">
      <alignment horizontal="right"/>
    </xf>
    <xf numFmtId="175" fontId="44" fillId="33" borderId="11" xfId="45" applyNumberFormat="1" applyFont="1" applyFill="1" applyBorder="1" applyAlignment="1">
      <alignment/>
    </xf>
    <xf numFmtId="175" fontId="44" fillId="33" borderId="11" xfId="45" applyNumberFormat="1" applyFont="1" applyFill="1" applyBorder="1" applyAlignment="1">
      <alignment horizontal="right"/>
    </xf>
    <xf numFmtId="175" fontId="43" fillId="34" borderId="0" xfId="45" applyNumberFormat="1" applyFont="1" applyFill="1" applyAlignment="1">
      <alignment/>
    </xf>
    <xf numFmtId="175" fontId="43" fillId="34" borderId="0" xfId="45" applyNumberFormat="1" applyFont="1" applyFill="1" applyBorder="1" applyAlignment="1">
      <alignment/>
    </xf>
    <xf numFmtId="175" fontId="45" fillId="0" borderId="14" xfId="45" applyNumberFormat="1" applyFont="1" applyBorder="1" applyAlignment="1">
      <alignment/>
    </xf>
    <xf numFmtId="175" fontId="43" fillId="0" borderId="11" xfId="45" applyNumberFormat="1" applyFont="1" applyBorder="1" applyAlignment="1">
      <alignment/>
    </xf>
    <xf numFmtId="175" fontId="44" fillId="0" borderId="17" xfId="45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Alignment="1" quotePrefix="1">
      <alignment/>
    </xf>
    <xf numFmtId="175" fontId="44" fillId="0" borderId="0" xfId="0" applyNumberFormat="1" applyFont="1" applyAlignment="1">
      <alignment/>
    </xf>
    <xf numFmtId="175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175" fontId="0" fillId="0" borderId="0" xfId="45" applyNumberFormat="1" applyFont="1" applyFill="1" applyBorder="1" applyAlignment="1">
      <alignment/>
    </xf>
    <xf numFmtId="175" fontId="43" fillId="0" borderId="13" xfId="45" applyNumberFormat="1" applyFont="1" applyBorder="1" applyAlignment="1">
      <alignment/>
    </xf>
    <xf numFmtId="175" fontId="44" fillId="34" borderId="11" xfId="45" applyNumberFormat="1" applyFont="1" applyFill="1" applyBorder="1" applyAlignment="1">
      <alignment/>
    </xf>
    <xf numFmtId="0" fontId="47" fillId="0" borderId="0" xfId="0" applyFont="1" applyAlignment="1">
      <alignment horizontal="left"/>
    </xf>
    <xf numFmtId="175" fontId="44" fillId="0" borderId="0" xfId="45" applyNumberFormat="1" applyFont="1" applyFill="1" applyBorder="1" applyAlignment="1">
      <alignment/>
    </xf>
    <xf numFmtId="175" fontId="44" fillId="0" borderId="18" xfId="45" applyNumberFormat="1" applyFont="1" applyFill="1" applyBorder="1" applyAlignment="1">
      <alignment/>
    </xf>
    <xf numFmtId="175" fontId="44" fillId="0" borderId="16" xfId="45" applyNumberFormat="1" applyFont="1" applyFill="1" applyBorder="1" applyAlignment="1">
      <alignment/>
    </xf>
    <xf numFmtId="175" fontId="44" fillId="0" borderId="12" xfId="45" applyNumberFormat="1" applyFont="1" applyFill="1" applyBorder="1" applyAlignment="1">
      <alignment/>
    </xf>
    <xf numFmtId="0" fontId="44" fillId="0" borderId="11" xfId="0" applyFont="1" applyBorder="1" applyAlignment="1">
      <alignment horizontal="right" wrapText="1"/>
    </xf>
    <xf numFmtId="175" fontId="44" fillId="0" borderId="11" xfId="45" applyNumberFormat="1" applyFont="1" applyBorder="1" applyAlignment="1">
      <alignment horizontal="right" wrapText="1"/>
    </xf>
    <xf numFmtId="175" fontId="44" fillId="0" borderId="15" xfId="45" applyNumberFormat="1" applyFont="1" applyBorder="1" applyAlignment="1">
      <alignment horizontal="right" wrapText="1"/>
    </xf>
    <xf numFmtId="175" fontId="0" fillId="0" borderId="10" xfId="45" applyNumberFormat="1" applyFont="1" applyFill="1" applyBorder="1" applyAlignment="1">
      <alignment/>
    </xf>
    <xf numFmtId="175" fontId="0" fillId="0" borderId="15" xfId="45" applyNumberFormat="1" applyFont="1" applyFill="1" applyBorder="1" applyAlignment="1">
      <alignment/>
    </xf>
    <xf numFmtId="49" fontId="48" fillId="0" borderId="19" xfId="0" applyNumberFormat="1" applyFont="1" applyFill="1" applyBorder="1" applyAlignment="1">
      <alignment horizontal="left" vertical="center" wrapText="1"/>
    </xf>
    <xf numFmtId="175" fontId="24" fillId="0" borderId="0" xfId="45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175" fontId="43" fillId="0" borderId="0" xfId="45" applyNumberFormat="1" applyFont="1" applyBorder="1" applyAlignment="1">
      <alignment/>
    </xf>
    <xf numFmtId="175" fontId="43" fillId="0" borderId="18" xfId="45" applyNumberFormat="1" applyFont="1" applyBorder="1" applyAlignment="1">
      <alignment/>
    </xf>
    <xf numFmtId="175" fontId="43" fillId="0" borderId="0" xfId="0" applyNumberFormat="1" applyFont="1" applyAlignment="1">
      <alignment/>
    </xf>
    <xf numFmtId="175" fontId="0" fillId="0" borderId="0" xfId="45" applyNumberFormat="1" applyFont="1" applyFill="1" applyAlignment="1">
      <alignment/>
    </xf>
    <xf numFmtId="175" fontId="0" fillId="0" borderId="16" xfId="45" applyNumberFormat="1" applyFont="1" applyFill="1" applyBorder="1" applyAlignment="1">
      <alignment/>
    </xf>
    <xf numFmtId="175" fontId="0" fillId="0" borderId="16" xfId="45" applyNumberFormat="1" applyFont="1" applyFill="1" applyBorder="1" applyAlignment="1">
      <alignment/>
    </xf>
    <xf numFmtId="175" fontId="49" fillId="0" borderId="0" xfId="45" applyNumberFormat="1" applyFont="1" applyFill="1" applyAlignment="1">
      <alignment/>
    </xf>
    <xf numFmtId="175" fontId="0" fillId="0" borderId="14" xfId="45" applyNumberFormat="1" applyFont="1" applyFill="1" applyBorder="1" applyAlignment="1">
      <alignment/>
    </xf>
    <xf numFmtId="175" fontId="41" fillId="0" borderId="20" xfId="45" applyNumberFormat="1" applyFont="1" applyFill="1" applyBorder="1" applyAlignment="1">
      <alignment/>
    </xf>
    <xf numFmtId="175" fontId="41" fillId="0" borderId="21" xfId="45" applyNumberFormat="1" applyFont="1" applyFill="1" applyBorder="1" applyAlignment="1">
      <alignment/>
    </xf>
    <xf numFmtId="175" fontId="41" fillId="0" borderId="22" xfId="45" applyNumberFormat="1" applyFont="1" applyFill="1" applyBorder="1" applyAlignment="1">
      <alignment/>
    </xf>
    <xf numFmtId="175" fontId="0" fillId="0" borderId="0" xfId="45" applyNumberFormat="1" applyFont="1" applyFill="1" applyAlignment="1">
      <alignment/>
    </xf>
    <xf numFmtId="1" fontId="50" fillId="0" borderId="0" xfId="45" applyNumberFormat="1" applyFont="1" applyFill="1" applyAlignment="1">
      <alignment horizontal="left"/>
    </xf>
    <xf numFmtId="175" fontId="0" fillId="0" borderId="13" xfId="45" applyNumberFormat="1" applyFont="1" applyFill="1" applyBorder="1" applyAlignment="1">
      <alignment/>
    </xf>
    <xf numFmtId="175" fontId="41" fillId="0" borderId="0" xfId="45" applyNumberFormat="1" applyFont="1" applyFill="1" applyAlignment="1">
      <alignment/>
    </xf>
    <xf numFmtId="175" fontId="0" fillId="0" borderId="0" xfId="45" applyNumberFormat="1" applyFont="1" applyFill="1" applyAlignment="1">
      <alignment horizontal="left"/>
    </xf>
    <xf numFmtId="175" fontId="51" fillId="0" borderId="0" xfId="45" applyNumberFormat="1" applyFont="1" applyFill="1" applyAlignment="1">
      <alignment/>
    </xf>
    <xf numFmtId="175" fontId="41" fillId="0" borderId="23" xfId="45" applyNumberFormat="1" applyFont="1" applyFill="1" applyBorder="1" applyAlignment="1">
      <alignment/>
    </xf>
    <xf numFmtId="175" fontId="41" fillId="0" borderId="24" xfId="45" applyNumberFormat="1" applyFont="1" applyFill="1" applyBorder="1" applyAlignment="1">
      <alignment/>
    </xf>
    <xf numFmtId="175" fontId="41" fillId="0" borderId="25" xfId="45" applyNumberFormat="1" applyFont="1" applyFill="1" applyBorder="1" applyAlignment="1">
      <alignment/>
    </xf>
    <xf numFmtId="175" fontId="41" fillId="0" borderId="26" xfId="45" applyNumberFormat="1" applyFont="1" applyFill="1" applyBorder="1" applyAlignment="1">
      <alignment/>
    </xf>
    <xf numFmtId="175" fontId="41" fillId="0" borderId="27" xfId="45" applyNumberFormat="1" applyFont="1" applyFill="1" applyBorder="1" applyAlignment="1">
      <alignment/>
    </xf>
    <xf numFmtId="175" fontId="44" fillId="33" borderId="10" xfId="45" applyNumberFormat="1" applyFont="1" applyFill="1" applyBorder="1" applyAlignment="1">
      <alignment horizontal="center" wrapText="1"/>
    </xf>
    <xf numFmtId="175" fontId="44" fillId="33" borderId="11" xfId="45" applyNumberFormat="1" applyFont="1" applyFill="1" applyBorder="1" applyAlignment="1">
      <alignment horizontal="center" wrapText="1"/>
    </xf>
    <xf numFmtId="175" fontId="44" fillId="33" borderId="15" xfId="45" applyNumberFormat="1" applyFont="1" applyFill="1" applyBorder="1" applyAlignment="1">
      <alignment horizontal="center"/>
    </xf>
    <xf numFmtId="0" fontId="44" fillId="35" borderId="11" xfId="0" applyFont="1" applyFill="1" applyBorder="1" applyAlignment="1">
      <alignment horizontal="left"/>
    </xf>
    <xf numFmtId="175" fontId="44" fillId="35" borderId="0" xfId="45" applyNumberFormat="1" applyFont="1" applyFill="1" applyBorder="1" applyAlignment="1">
      <alignment/>
    </xf>
    <xf numFmtId="0" fontId="44" fillId="36" borderId="18" xfId="0" applyFont="1" applyFill="1" applyBorder="1" applyAlignment="1">
      <alignment/>
    </xf>
    <xf numFmtId="0" fontId="0" fillId="36" borderId="0" xfId="0" applyFill="1" applyAlignment="1">
      <alignment/>
    </xf>
    <xf numFmtId="175" fontId="44" fillId="0" borderId="11" xfId="0" applyNumberFormat="1" applyFont="1" applyFill="1" applyBorder="1" applyAlignment="1">
      <alignment/>
    </xf>
    <xf numFmtId="0" fontId="44" fillId="37" borderId="0" xfId="0" applyFont="1" applyFill="1" applyBorder="1" applyAlignment="1">
      <alignment/>
    </xf>
    <xf numFmtId="175" fontId="44" fillId="37" borderId="0" xfId="45" applyNumberFormat="1" applyFont="1" applyFill="1" applyBorder="1" applyAlignment="1">
      <alignment/>
    </xf>
    <xf numFmtId="0" fontId="44" fillId="33" borderId="11" xfId="0" applyFont="1" applyFill="1" applyBorder="1" applyAlignment="1">
      <alignment/>
    </xf>
    <xf numFmtId="175" fontId="43" fillId="33" borderId="14" xfId="45" applyNumberFormat="1" applyFont="1" applyFill="1" applyBorder="1" applyAlignment="1">
      <alignment/>
    </xf>
    <xf numFmtId="175" fontId="44" fillId="33" borderId="14" xfId="45" applyNumberFormat="1" applyFont="1" applyFill="1" applyBorder="1" applyAlignment="1">
      <alignment/>
    </xf>
    <xf numFmtId="175" fontId="43" fillId="33" borderId="15" xfId="45" applyNumberFormat="1" applyFont="1" applyFill="1" applyBorder="1" applyAlignment="1">
      <alignment/>
    </xf>
    <xf numFmtId="175" fontId="44" fillId="33" borderId="11" xfId="45" applyNumberFormat="1" applyFont="1" applyFill="1" applyBorder="1" applyAlignment="1">
      <alignment/>
    </xf>
    <xf numFmtId="175" fontId="44" fillId="33" borderId="15" xfId="45" applyNumberFormat="1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4"/>
  <sheetViews>
    <sheetView zoomScalePageLayoutView="0" workbookViewId="0" topLeftCell="A232">
      <selection activeCell="N232" sqref="N232"/>
    </sheetView>
  </sheetViews>
  <sheetFormatPr defaultColWidth="9.28125" defaultRowHeight="15"/>
  <cols>
    <col min="1" max="1" width="12.57421875" style="56" customWidth="1"/>
    <col min="2" max="2" width="21.7109375" style="56" customWidth="1"/>
    <col min="3" max="5" width="10.28125" style="56" customWidth="1"/>
    <col min="6" max="6" width="11.140625" style="56" customWidth="1"/>
    <col min="7" max="7" width="10.00390625" style="56" customWidth="1"/>
    <col min="8" max="9" width="8.8515625" style="56" customWidth="1"/>
    <col min="10" max="10" width="10.28125" style="56" customWidth="1"/>
    <col min="11" max="16384" width="9.28125" style="56" customWidth="1"/>
  </cols>
  <sheetData>
    <row r="2" ht="26.25">
      <c r="B2" s="59"/>
    </row>
    <row r="4" spans="2:10" ht="26.25">
      <c r="B4" s="59"/>
      <c r="C4" s="48" t="s">
        <v>25</v>
      </c>
      <c r="D4" s="49"/>
      <c r="E4" s="48"/>
      <c r="F4" s="60"/>
      <c r="G4" s="60" t="s">
        <v>38</v>
      </c>
      <c r="H4" s="60"/>
      <c r="I4" s="60"/>
      <c r="J4" s="49"/>
    </row>
    <row r="5" spans="3:13" ht="15">
      <c r="C5" s="61" t="s">
        <v>4</v>
      </c>
      <c r="D5" s="62" t="s">
        <v>4</v>
      </c>
      <c r="E5" s="61" t="s">
        <v>4</v>
      </c>
      <c r="F5" s="63" t="s">
        <v>4</v>
      </c>
      <c r="G5" s="62" t="s">
        <v>39</v>
      </c>
      <c r="H5" s="62" t="s">
        <v>39</v>
      </c>
      <c r="I5" s="61" t="s">
        <v>40</v>
      </c>
      <c r="J5" s="63" t="s">
        <v>40</v>
      </c>
      <c r="M5" s="64"/>
    </row>
    <row r="6" spans="1:10" ht="15.75">
      <c r="A6" s="65">
        <v>2022</v>
      </c>
      <c r="C6" s="66" t="s">
        <v>2</v>
      </c>
      <c r="D6" s="37" t="s">
        <v>3</v>
      </c>
      <c r="E6" s="66" t="s">
        <v>2</v>
      </c>
      <c r="F6" s="58" t="s">
        <v>3</v>
      </c>
      <c r="G6" s="37" t="s">
        <v>2</v>
      </c>
      <c r="H6" s="37" t="s">
        <v>3</v>
      </c>
      <c r="I6" s="66" t="s">
        <v>2</v>
      </c>
      <c r="J6" s="58" t="s">
        <v>3</v>
      </c>
    </row>
    <row r="7" spans="1:10" ht="15">
      <c r="A7" s="67" t="s">
        <v>8</v>
      </c>
      <c r="B7" s="56" t="s">
        <v>63</v>
      </c>
      <c r="C7" s="66"/>
      <c r="D7" s="37"/>
      <c r="E7" s="66">
        <v>1400</v>
      </c>
      <c r="F7" s="58"/>
      <c r="G7" s="37"/>
      <c r="H7" s="37"/>
      <c r="I7" s="66"/>
      <c r="J7" s="58"/>
    </row>
    <row r="8" spans="1:10" ht="15">
      <c r="A8" s="67" t="s">
        <v>8</v>
      </c>
      <c r="B8" s="56" t="s">
        <v>64</v>
      </c>
      <c r="C8" s="66"/>
      <c r="D8" s="37"/>
      <c r="E8" s="66"/>
      <c r="F8" s="58"/>
      <c r="G8" s="37"/>
      <c r="H8" s="37"/>
      <c r="I8" s="66"/>
      <c r="J8" s="58">
        <v>49</v>
      </c>
    </row>
    <row r="9" spans="1:10" ht="15">
      <c r="A9" s="67" t="s">
        <v>8</v>
      </c>
      <c r="B9" s="56" t="s">
        <v>65</v>
      </c>
      <c r="C9" s="66"/>
      <c r="D9" s="58"/>
      <c r="E9" s="66"/>
      <c r="F9" s="58">
        <v>480</v>
      </c>
      <c r="G9" s="37"/>
      <c r="H9" s="37"/>
      <c r="I9" s="66"/>
      <c r="J9" s="58" t="s">
        <v>7</v>
      </c>
    </row>
    <row r="10" spans="1:10" ht="15">
      <c r="A10" s="67" t="s">
        <v>8</v>
      </c>
      <c r="B10" s="56" t="s">
        <v>66</v>
      </c>
      <c r="C10" s="66"/>
      <c r="D10" s="37">
        <v>4236</v>
      </c>
      <c r="E10" s="66"/>
      <c r="F10" s="58"/>
      <c r="G10" s="37"/>
      <c r="H10" s="37"/>
      <c r="I10" s="66"/>
      <c r="J10" s="58"/>
    </row>
    <row r="11" spans="1:10" ht="15">
      <c r="A11" s="67" t="s">
        <v>8</v>
      </c>
      <c r="B11" s="56" t="s">
        <v>63</v>
      </c>
      <c r="C11" s="66"/>
      <c r="D11" s="37"/>
      <c r="E11" s="66"/>
      <c r="F11" s="58">
        <v>5950</v>
      </c>
      <c r="G11" s="37"/>
      <c r="H11" s="37"/>
      <c r="I11" s="66"/>
      <c r="J11" s="58"/>
    </row>
    <row r="12" spans="1:10" ht="15">
      <c r="A12" s="67" t="s">
        <v>8</v>
      </c>
      <c r="C12" s="66"/>
      <c r="D12" s="37"/>
      <c r="E12" s="66"/>
      <c r="F12" s="58"/>
      <c r="G12" s="37"/>
      <c r="H12" s="37"/>
      <c r="I12" s="66"/>
      <c r="J12" s="58"/>
    </row>
    <row r="13" spans="1:10" ht="15">
      <c r="A13" s="67" t="s">
        <v>8</v>
      </c>
      <c r="C13" s="66"/>
      <c r="D13" s="37"/>
      <c r="E13" s="66"/>
      <c r="F13" s="58"/>
      <c r="G13" s="37"/>
      <c r="H13" s="37"/>
      <c r="I13" s="66" t="s">
        <v>7</v>
      </c>
      <c r="J13" s="58"/>
    </row>
    <row r="14" spans="1:10" ht="15">
      <c r="A14" s="67" t="s">
        <v>8</v>
      </c>
      <c r="C14" s="66"/>
      <c r="D14" s="37"/>
      <c r="E14" s="66"/>
      <c r="F14" s="58"/>
      <c r="G14" s="37"/>
      <c r="H14" s="37"/>
      <c r="I14" s="66" t="s">
        <v>7</v>
      </c>
      <c r="J14" s="58"/>
    </row>
    <row r="15" spans="1:10" ht="15">
      <c r="A15" s="67" t="s">
        <v>8</v>
      </c>
      <c r="C15" s="66"/>
      <c r="D15" s="37"/>
      <c r="E15" s="66"/>
      <c r="F15" s="58"/>
      <c r="G15" s="37"/>
      <c r="H15" s="37"/>
      <c r="I15" s="66" t="s">
        <v>7</v>
      </c>
      <c r="J15" s="58"/>
    </row>
    <row r="16" spans="1:10" ht="15">
      <c r="A16" s="67" t="s">
        <v>8</v>
      </c>
      <c r="C16" s="66"/>
      <c r="D16" s="37"/>
      <c r="E16" s="66"/>
      <c r="F16" s="58"/>
      <c r="G16" s="37"/>
      <c r="H16" s="37"/>
      <c r="I16" s="66" t="s">
        <v>7</v>
      </c>
      <c r="J16" s="58"/>
    </row>
    <row r="17" spans="1:10" ht="15">
      <c r="A17" s="67" t="s">
        <v>8</v>
      </c>
      <c r="C17" s="66"/>
      <c r="D17" s="37"/>
      <c r="E17" s="66"/>
      <c r="F17" s="58"/>
      <c r="G17" s="37"/>
      <c r="H17" s="37"/>
      <c r="I17" s="66" t="s">
        <v>7</v>
      </c>
      <c r="J17" s="58"/>
    </row>
    <row r="18" spans="1:10" ht="15">
      <c r="A18" s="67" t="s">
        <v>8</v>
      </c>
      <c r="C18" s="66"/>
      <c r="D18" s="37"/>
      <c r="E18" s="66"/>
      <c r="F18" s="58"/>
      <c r="G18" s="37"/>
      <c r="H18" s="37"/>
      <c r="I18" s="66"/>
      <c r="J18" s="58"/>
    </row>
    <row r="19" spans="1:10" ht="15">
      <c r="A19" s="67" t="s">
        <v>8</v>
      </c>
      <c r="C19" s="66"/>
      <c r="D19" s="37"/>
      <c r="E19" s="66"/>
      <c r="F19" s="58"/>
      <c r="G19" s="37"/>
      <c r="H19" s="37"/>
      <c r="I19" s="66"/>
      <c r="J19" s="58"/>
    </row>
    <row r="20" spans="1:10" ht="15">
      <c r="A20" s="67" t="s">
        <v>8</v>
      </c>
      <c r="C20" s="66"/>
      <c r="D20" s="37"/>
      <c r="E20" s="66"/>
      <c r="F20" s="58"/>
      <c r="G20" s="37"/>
      <c r="H20" s="37"/>
      <c r="I20" s="66"/>
      <c r="J20" s="58"/>
    </row>
    <row r="21" spans="1:11" ht="15">
      <c r="A21" s="67" t="s">
        <v>7</v>
      </c>
      <c r="C21" s="48">
        <f>SUM(C7:C20)</f>
        <v>0</v>
      </c>
      <c r="D21" s="49">
        <f>SUM(D7:D20)</f>
        <v>4236</v>
      </c>
      <c r="E21" s="48">
        <f aca="true" t="shared" si="0" ref="E21:J21">SUM(E7:E20)</f>
        <v>1400</v>
      </c>
      <c r="F21" s="49">
        <f t="shared" si="0"/>
        <v>6430</v>
      </c>
      <c r="G21" s="48">
        <f t="shared" si="0"/>
        <v>0</v>
      </c>
      <c r="H21" s="49">
        <f t="shared" si="0"/>
        <v>0</v>
      </c>
      <c r="I21" s="48">
        <f t="shared" si="0"/>
        <v>0</v>
      </c>
      <c r="J21" s="49">
        <f t="shared" si="0"/>
        <v>49</v>
      </c>
      <c r="K21" s="37"/>
    </row>
    <row r="22" spans="1:11" ht="15">
      <c r="A22" s="67"/>
      <c r="J22" s="37"/>
      <c r="K22" s="37"/>
    </row>
    <row r="23" ht="15">
      <c r="A23" s="67"/>
    </row>
    <row r="24" ht="15">
      <c r="A24" s="67"/>
    </row>
    <row r="25" spans="1:10" ht="15">
      <c r="A25" s="67"/>
      <c r="C25" s="48" t="s">
        <v>25</v>
      </c>
      <c r="D25" s="49"/>
      <c r="E25" s="48"/>
      <c r="F25" s="60"/>
      <c r="G25" s="60" t="s">
        <v>38</v>
      </c>
      <c r="H25" s="60"/>
      <c r="I25" s="60"/>
      <c r="J25" s="49"/>
    </row>
    <row r="26" spans="3:10" ht="15">
      <c r="C26" s="61" t="s">
        <v>4</v>
      </c>
      <c r="D26" s="62" t="s">
        <v>4</v>
      </c>
      <c r="E26" s="61" t="s">
        <v>4</v>
      </c>
      <c r="F26" s="63" t="s">
        <v>4</v>
      </c>
      <c r="G26" s="62" t="s">
        <v>39</v>
      </c>
      <c r="H26" s="62" t="s">
        <v>39</v>
      </c>
      <c r="I26" s="61" t="s">
        <v>40</v>
      </c>
      <c r="J26" s="63" t="s">
        <v>40</v>
      </c>
    </row>
    <row r="27" spans="3:10" ht="15">
      <c r="C27" s="66" t="s">
        <v>2</v>
      </c>
      <c r="D27" s="37" t="s">
        <v>3</v>
      </c>
      <c r="E27" s="66" t="s">
        <v>2</v>
      </c>
      <c r="F27" s="58" t="s">
        <v>3</v>
      </c>
      <c r="G27" s="37" t="s">
        <v>2</v>
      </c>
      <c r="H27" s="37" t="s">
        <v>3</v>
      </c>
      <c r="I27" s="66" t="s">
        <v>2</v>
      </c>
      <c r="J27" s="58" t="s">
        <v>3</v>
      </c>
    </row>
    <row r="28" spans="1:14" ht="15">
      <c r="A28" s="67" t="s">
        <v>9</v>
      </c>
      <c r="B28" s="56" t="s">
        <v>70</v>
      </c>
      <c r="C28" s="66"/>
      <c r="D28" s="37"/>
      <c r="E28" s="66"/>
      <c r="F28" s="58" t="s">
        <v>7</v>
      </c>
      <c r="G28" s="37"/>
      <c r="H28" s="37"/>
      <c r="I28" s="66"/>
      <c r="J28" s="58">
        <v>202</v>
      </c>
      <c r="M28" s="37"/>
      <c r="N28" s="37"/>
    </row>
    <row r="29" spans="1:14" ht="15">
      <c r="A29" s="67" t="s">
        <v>9</v>
      </c>
      <c r="B29" s="56" t="s">
        <v>71</v>
      </c>
      <c r="C29" s="66"/>
      <c r="D29" s="37"/>
      <c r="E29" s="66"/>
      <c r="F29" s="58"/>
      <c r="G29" s="37"/>
      <c r="H29" s="37"/>
      <c r="I29" s="66"/>
      <c r="J29" s="58">
        <v>21049</v>
      </c>
      <c r="M29" s="37"/>
      <c r="N29" s="37"/>
    </row>
    <row r="30" spans="1:10" ht="15">
      <c r="A30" s="67" t="s">
        <v>9</v>
      </c>
      <c r="B30" s="56" t="s">
        <v>82</v>
      </c>
      <c r="C30" s="66"/>
      <c r="D30" s="37"/>
      <c r="E30" s="66"/>
      <c r="F30" s="58">
        <v>-200</v>
      </c>
      <c r="G30" s="37"/>
      <c r="H30" s="37"/>
      <c r="I30" s="66"/>
      <c r="J30" s="58"/>
    </row>
    <row r="31" spans="1:10" ht="15">
      <c r="A31" s="67" t="s">
        <v>9</v>
      </c>
      <c r="B31" s="56" t="s">
        <v>83</v>
      </c>
      <c r="C31" s="66"/>
      <c r="D31" s="58"/>
      <c r="E31" s="66"/>
      <c r="F31" s="58">
        <v>200</v>
      </c>
      <c r="G31" s="37"/>
      <c r="H31" s="37"/>
      <c r="I31" s="66"/>
      <c r="J31" s="58"/>
    </row>
    <row r="32" spans="1:10" ht="15">
      <c r="A32" s="67" t="s">
        <v>9</v>
      </c>
      <c r="C32" s="66"/>
      <c r="D32" s="37"/>
      <c r="E32" s="66"/>
      <c r="F32" s="58"/>
      <c r="G32" s="37"/>
      <c r="H32" s="37"/>
      <c r="I32" s="66"/>
      <c r="J32" s="58"/>
    </row>
    <row r="33" spans="1:10" ht="15">
      <c r="A33" s="67" t="s">
        <v>9</v>
      </c>
      <c r="C33" s="66"/>
      <c r="D33" s="37"/>
      <c r="E33" s="66"/>
      <c r="F33" s="58"/>
      <c r="G33" s="37"/>
      <c r="H33" s="37"/>
      <c r="I33" s="66"/>
      <c r="J33" s="58"/>
    </row>
    <row r="34" spans="1:10" ht="15">
      <c r="A34" s="67" t="s">
        <v>9</v>
      </c>
      <c r="C34" s="66"/>
      <c r="D34" s="37"/>
      <c r="E34" s="66"/>
      <c r="F34" s="58"/>
      <c r="G34" s="37"/>
      <c r="H34" s="37"/>
      <c r="I34" s="66"/>
      <c r="J34" s="58"/>
    </row>
    <row r="35" spans="1:10" ht="15">
      <c r="A35" s="67" t="s">
        <v>9</v>
      </c>
      <c r="C35" s="66"/>
      <c r="D35" s="37"/>
      <c r="E35" s="66"/>
      <c r="F35" s="58"/>
      <c r="G35" s="37"/>
      <c r="H35" s="37"/>
      <c r="I35" s="66"/>
      <c r="J35" s="58"/>
    </row>
    <row r="36" spans="1:10" ht="15">
      <c r="A36" s="67" t="s">
        <v>9</v>
      </c>
      <c r="C36" s="66"/>
      <c r="D36" s="37"/>
      <c r="E36" s="66"/>
      <c r="F36" s="58"/>
      <c r="G36" s="37"/>
      <c r="H36" s="37"/>
      <c r="I36" s="66"/>
      <c r="J36" s="58"/>
    </row>
    <row r="37" spans="1:10" ht="15">
      <c r="A37" s="67" t="s">
        <v>9</v>
      </c>
      <c r="C37" s="66"/>
      <c r="D37" s="37"/>
      <c r="E37" s="66"/>
      <c r="F37" s="58"/>
      <c r="G37" s="37"/>
      <c r="H37" s="37"/>
      <c r="I37" s="66"/>
      <c r="J37" s="58"/>
    </row>
    <row r="38" spans="1:10" ht="15">
      <c r="A38" s="67" t="s">
        <v>9</v>
      </c>
      <c r="C38" s="66"/>
      <c r="D38" s="58"/>
      <c r="E38" s="66"/>
      <c r="F38" s="58"/>
      <c r="G38" s="37"/>
      <c r="H38" s="37"/>
      <c r="I38" s="66"/>
      <c r="J38" s="58"/>
    </row>
    <row r="39" spans="3:10" ht="15">
      <c r="C39" s="48">
        <f aca="true" t="shared" si="1" ref="C39:J39">SUM(C28:C38)</f>
        <v>0</v>
      </c>
      <c r="D39" s="49">
        <f t="shared" si="1"/>
        <v>0</v>
      </c>
      <c r="E39" s="48">
        <f t="shared" si="1"/>
        <v>0</v>
      </c>
      <c r="F39" s="49">
        <f t="shared" si="1"/>
        <v>0</v>
      </c>
      <c r="G39" s="60">
        <f t="shared" si="1"/>
        <v>0</v>
      </c>
      <c r="H39" s="60">
        <f t="shared" si="1"/>
        <v>0</v>
      </c>
      <c r="I39" s="48">
        <f t="shared" si="1"/>
        <v>0</v>
      </c>
      <c r="J39" s="49">
        <f t="shared" si="1"/>
        <v>21251</v>
      </c>
    </row>
    <row r="41" spans="3:10" ht="15">
      <c r="C41" s="48" t="s">
        <v>25</v>
      </c>
      <c r="D41" s="60"/>
      <c r="E41" s="48"/>
      <c r="F41" s="49"/>
      <c r="G41" s="60" t="s">
        <v>38</v>
      </c>
      <c r="H41" s="60"/>
      <c r="I41" s="60"/>
      <c r="J41" s="49"/>
    </row>
    <row r="42" spans="3:10" ht="15">
      <c r="C42" s="61" t="s">
        <v>4</v>
      </c>
      <c r="D42" s="62" t="s">
        <v>4</v>
      </c>
      <c r="E42" s="61" t="s">
        <v>4</v>
      </c>
      <c r="F42" s="63" t="s">
        <v>4</v>
      </c>
      <c r="G42" s="62" t="s">
        <v>39</v>
      </c>
      <c r="H42" s="62" t="s">
        <v>39</v>
      </c>
      <c r="I42" s="61" t="s">
        <v>40</v>
      </c>
      <c r="J42" s="63" t="s">
        <v>40</v>
      </c>
    </row>
    <row r="43" spans="3:10" ht="15">
      <c r="C43" s="66" t="s">
        <v>2</v>
      </c>
      <c r="D43" s="37" t="s">
        <v>3</v>
      </c>
      <c r="E43" s="66" t="s">
        <v>2</v>
      </c>
      <c r="F43" s="58" t="s">
        <v>3</v>
      </c>
      <c r="G43" s="37" t="s">
        <v>2</v>
      </c>
      <c r="H43" s="37" t="s">
        <v>3</v>
      </c>
      <c r="I43" s="66" t="s">
        <v>2</v>
      </c>
      <c r="J43" s="58" t="s">
        <v>3</v>
      </c>
    </row>
    <row r="44" spans="1:14" ht="15">
      <c r="A44" s="67" t="s">
        <v>10</v>
      </c>
      <c r="B44" s="56" t="s">
        <v>72</v>
      </c>
      <c r="C44" s="66"/>
      <c r="D44" s="37"/>
      <c r="E44" s="66"/>
      <c r="F44" s="58"/>
      <c r="G44" s="37"/>
      <c r="H44" s="37"/>
      <c r="I44" s="66"/>
      <c r="J44" s="58">
        <v>1959</v>
      </c>
      <c r="N44" s="67"/>
    </row>
    <row r="45" spans="1:14" ht="15">
      <c r="A45" s="67" t="s">
        <v>10</v>
      </c>
      <c r="B45" s="56" t="s">
        <v>73</v>
      </c>
      <c r="C45" s="66"/>
      <c r="D45" s="58"/>
      <c r="E45" s="66"/>
      <c r="F45" s="58"/>
      <c r="G45" s="37"/>
      <c r="H45" s="37"/>
      <c r="I45" s="66"/>
      <c r="J45" s="58">
        <v>184</v>
      </c>
      <c r="N45" s="67"/>
    </row>
    <row r="46" spans="1:17" ht="15">
      <c r="A46" s="67" t="s">
        <v>10</v>
      </c>
      <c r="B46" s="56" t="s">
        <v>74</v>
      </c>
      <c r="C46" s="66"/>
      <c r="D46" s="37"/>
      <c r="E46" s="66"/>
      <c r="F46" s="58"/>
      <c r="G46" s="37"/>
      <c r="H46" s="37"/>
      <c r="I46" s="66"/>
      <c r="J46" s="58">
        <v>273</v>
      </c>
      <c r="N46" s="67"/>
      <c r="Q46" s="37"/>
    </row>
    <row r="47" spans="1:14" ht="15">
      <c r="A47" s="67" t="s">
        <v>10</v>
      </c>
      <c r="B47" s="56" t="s">
        <v>72</v>
      </c>
      <c r="C47" s="66"/>
      <c r="D47" s="37"/>
      <c r="E47" s="66"/>
      <c r="F47" s="58"/>
      <c r="G47" s="37"/>
      <c r="H47" s="37"/>
      <c r="I47" s="66"/>
      <c r="J47" s="58">
        <v>2158</v>
      </c>
      <c r="N47" s="67"/>
    </row>
    <row r="48" spans="1:14" ht="15">
      <c r="A48" s="67" t="s">
        <v>10</v>
      </c>
      <c r="B48" s="56" t="s">
        <v>75</v>
      </c>
      <c r="C48" s="66"/>
      <c r="D48" s="37"/>
      <c r="E48" s="66"/>
      <c r="F48" s="58"/>
      <c r="G48" s="37"/>
      <c r="H48" s="37"/>
      <c r="I48" s="66">
        <v>330</v>
      </c>
      <c r="J48" s="58"/>
      <c r="N48" s="67"/>
    </row>
    <row r="49" spans="1:14" ht="15">
      <c r="A49" s="67" t="s">
        <v>10</v>
      </c>
      <c r="B49" s="56" t="s">
        <v>76</v>
      </c>
      <c r="C49" s="66"/>
      <c r="D49" s="37"/>
      <c r="E49" s="66">
        <v>220</v>
      </c>
      <c r="F49" s="58"/>
      <c r="G49" s="37"/>
      <c r="H49" s="37"/>
      <c r="I49" s="66"/>
      <c r="J49" s="58"/>
      <c r="N49" s="67"/>
    </row>
    <row r="50" spans="1:14" ht="15">
      <c r="A50" s="67" t="s">
        <v>10</v>
      </c>
      <c r="B50" s="56" t="s">
        <v>77</v>
      </c>
      <c r="C50" s="66"/>
      <c r="D50" s="37"/>
      <c r="E50" s="66"/>
      <c r="F50" s="58"/>
      <c r="G50" s="37"/>
      <c r="H50" s="37"/>
      <c r="I50" s="66">
        <v>127</v>
      </c>
      <c r="J50" s="58"/>
      <c r="N50" s="67"/>
    </row>
    <row r="51" spans="1:10" ht="15">
      <c r="A51" s="67" t="s">
        <v>10</v>
      </c>
      <c r="B51" s="56" t="s">
        <v>78</v>
      </c>
      <c r="C51" s="66"/>
      <c r="D51" s="37"/>
      <c r="E51" s="66"/>
      <c r="F51" s="58">
        <v>1080</v>
      </c>
      <c r="G51" s="37"/>
      <c r="H51" s="37"/>
      <c r="I51" s="66"/>
      <c r="J51" s="58"/>
    </row>
    <row r="52" spans="1:10" ht="15">
      <c r="A52" s="67" t="s">
        <v>10</v>
      </c>
      <c r="B52" s="56" t="s">
        <v>79</v>
      </c>
      <c r="C52" s="66"/>
      <c r="D52" s="37"/>
      <c r="E52" s="66"/>
      <c r="F52" s="58"/>
      <c r="G52" s="37"/>
      <c r="H52" s="37"/>
      <c r="I52" s="66"/>
      <c r="J52" s="58">
        <v>187</v>
      </c>
    </row>
    <row r="53" spans="1:10" ht="15">
      <c r="A53" s="67" t="s">
        <v>10</v>
      </c>
      <c r="B53" s="56" t="s">
        <v>80</v>
      </c>
      <c r="C53" s="66"/>
      <c r="D53" s="37"/>
      <c r="E53" s="66"/>
      <c r="F53" s="58"/>
      <c r="G53" s="37"/>
      <c r="H53" s="37"/>
      <c r="I53" s="66"/>
      <c r="J53" s="58">
        <v>992</v>
      </c>
    </row>
    <row r="54" spans="1:10" ht="15">
      <c r="A54" s="67" t="s">
        <v>10</v>
      </c>
      <c r="B54" s="56" t="s">
        <v>81</v>
      </c>
      <c r="C54" s="66"/>
      <c r="D54" s="37"/>
      <c r="E54" s="66"/>
      <c r="F54" s="58"/>
      <c r="G54" s="37"/>
      <c r="H54" s="37"/>
      <c r="I54" s="66"/>
      <c r="J54" s="58">
        <v>104</v>
      </c>
    </row>
    <row r="55" spans="1:10" ht="15">
      <c r="A55" s="67" t="s">
        <v>10</v>
      </c>
      <c r="B55" s="56" t="s">
        <v>71</v>
      </c>
      <c r="C55" s="66"/>
      <c r="D55" s="37"/>
      <c r="E55" s="66"/>
      <c r="F55" s="58"/>
      <c r="G55" s="37"/>
      <c r="H55" s="37"/>
      <c r="I55" s="66"/>
      <c r="J55" s="58">
        <v>-21049</v>
      </c>
    </row>
    <row r="56" spans="1:10" ht="15">
      <c r="A56" s="67" t="s">
        <v>10</v>
      </c>
      <c r="B56" s="56" t="s">
        <v>84</v>
      </c>
      <c r="C56" s="66"/>
      <c r="D56" s="37"/>
      <c r="E56" s="66"/>
      <c r="F56" s="58"/>
      <c r="G56" s="37"/>
      <c r="H56" s="37"/>
      <c r="I56" s="66"/>
      <c r="J56" s="58">
        <v>1199</v>
      </c>
    </row>
    <row r="57" spans="1:10" ht="15">
      <c r="A57" s="67"/>
      <c r="C57" s="66"/>
      <c r="D57" s="37"/>
      <c r="E57" s="66"/>
      <c r="F57" s="58"/>
      <c r="G57" s="37"/>
      <c r="H57" s="37"/>
      <c r="I57" s="66"/>
      <c r="J57" s="58"/>
    </row>
    <row r="58" spans="3:10" ht="15">
      <c r="C58" s="66"/>
      <c r="D58" s="37"/>
      <c r="E58" s="66"/>
      <c r="F58" s="58"/>
      <c r="G58" s="37"/>
      <c r="H58" s="37"/>
      <c r="I58" s="66"/>
      <c r="J58" s="58"/>
    </row>
    <row r="59" spans="3:10" ht="15">
      <c r="C59" s="48">
        <f>SUM(C44:C58)</f>
        <v>0</v>
      </c>
      <c r="D59" s="60">
        <f>SUM(D44:D58)</f>
        <v>0</v>
      </c>
      <c r="E59" s="48">
        <f aca="true" t="shared" si="2" ref="E59:J59">SUM(E44:E58)</f>
        <v>220</v>
      </c>
      <c r="F59" s="60">
        <f t="shared" si="2"/>
        <v>1080</v>
      </c>
      <c r="G59" s="48">
        <f t="shared" si="2"/>
        <v>0</v>
      </c>
      <c r="H59" s="60">
        <f t="shared" si="2"/>
        <v>0</v>
      </c>
      <c r="I59" s="48">
        <f t="shared" si="2"/>
        <v>457</v>
      </c>
      <c r="J59" s="60">
        <f t="shared" si="2"/>
        <v>-13993</v>
      </c>
    </row>
    <row r="60" spans="3:10" ht="15">
      <c r="C60" s="37"/>
      <c r="D60" s="37"/>
      <c r="E60" s="37"/>
      <c r="F60" s="37"/>
      <c r="G60" s="37"/>
      <c r="H60" s="37"/>
      <c r="I60" s="37"/>
      <c r="J60" s="37"/>
    </row>
    <row r="62" spans="3:10" ht="15">
      <c r="C62" s="48" t="s">
        <v>25</v>
      </c>
      <c r="D62" s="49"/>
      <c r="E62" s="48"/>
      <c r="F62" s="60"/>
      <c r="G62" s="60" t="s">
        <v>26</v>
      </c>
      <c r="H62" s="60"/>
      <c r="I62" s="60"/>
      <c r="J62" s="49"/>
    </row>
    <row r="63" spans="3:10" ht="15">
      <c r="C63" s="61" t="s">
        <v>4</v>
      </c>
      <c r="D63" s="62" t="s">
        <v>4</v>
      </c>
      <c r="E63" s="61" t="s">
        <v>4</v>
      </c>
      <c r="F63" s="63" t="s">
        <v>4</v>
      </c>
      <c r="G63" s="62" t="s">
        <v>5</v>
      </c>
      <c r="H63" s="62" t="s">
        <v>5</v>
      </c>
      <c r="I63" s="61" t="s">
        <v>6</v>
      </c>
      <c r="J63" s="63" t="s">
        <v>6</v>
      </c>
    </row>
    <row r="64" spans="3:10" ht="15">
      <c r="C64" s="66" t="s">
        <v>2</v>
      </c>
      <c r="D64" s="37" t="s">
        <v>3</v>
      </c>
      <c r="E64" s="66" t="s">
        <v>2</v>
      </c>
      <c r="F64" s="58" t="s">
        <v>3</v>
      </c>
      <c r="G64" s="37" t="s">
        <v>2</v>
      </c>
      <c r="H64" s="37" t="s">
        <v>3</v>
      </c>
      <c r="I64" s="66" t="s">
        <v>2</v>
      </c>
      <c r="J64" s="58" t="s">
        <v>3</v>
      </c>
    </row>
    <row r="65" spans="1:10" ht="15">
      <c r="A65" s="67" t="s">
        <v>11</v>
      </c>
      <c r="B65" s="56" t="s">
        <v>85</v>
      </c>
      <c r="C65" s="66"/>
      <c r="D65" s="37"/>
      <c r="E65" s="66"/>
      <c r="F65" s="58"/>
      <c r="G65" s="37"/>
      <c r="H65" s="37"/>
      <c r="I65" s="66">
        <v>395</v>
      </c>
      <c r="J65" s="58"/>
    </row>
    <row r="66" spans="1:10" ht="15">
      <c r="A66" s="67" t="s">
        <v>11</v>
      </c>
      <c r="B66" s="56" t="s">
        <v>86</v>
      </c>
      <c r="C66" s="66"/>
      <c r="D66" s="37"/>
      <c r="E66" s="66"/>
      <c r="F66" s="58"/>
      <c r="G66" s="37"/>
      <c r="H66" s="37"/>
      <c r="I66" s="66"/>
      <c r="J66" s="58">
        <v>150</v>
      </c>
    </row>
    <row r="67" spans="1:10" ht="15">
      <c r="A67" s="67" t="s">
        <v>11</v>
      </c>
      <c r="B67" s="56" t="s">
        <v>87</v>
      </c>
      <c r="C67" s="66"/>
      <c r="D67" s="37"/>
      <c r="E67" s="66"/>
      <c r="F67" s="58"/>
      <c r="G67" s="37"/>
      <c r="H67" s="37"/>
      <c r="I67" s="66"/>
      <c r="J67" s="58">
        <v>207</v>
      </c>
    </row>
    <row r="68" spans="1:10" ht="15">
      <c r="A68" s="67" t="s">
        <v>11</v>
      </c>
      <c r="B68" s="56" t="s">
        <v>88</v>
      </c>
      <c r="C68" s="66"/>
      <c r="D68" s="37"/>
      <c r="E68" s="66"/>
      <c r="F68" s="58"/>
      <c r="G68" s="37"/>
      <c r="H68" s="37"/>
      <c r="I68" s="66"/>
      <c r="J68" s="58">
        <v>1563</v>
      </c>
    </row>
    <row r="69" spans="1:10" ht="15">
      <c r="A69" s="67" t="s">
        <v>11</v>
      </c>
      <c r="B69" s="56" t="s">
        <v>89</v>
      </c>
      <c r="C69" s="66"/>
      <c r="D69" s="37"/>
      <c r="E69" s="66"/>
      <c r="F69" s="58"/>
      <c r="G69" s="37"/>
      <c r="H69" s="37"/>
      <c r="I69" s="66"/>
      <c r="J69" s="58">
        <v>552</v>
      </c>
    </row>
    <row r="70" spans="1:10" ht="15">
      <c r="A70" s="67" t="s">
        <v>11</v>
      </c>
      <c r="B70" s="56" t="s">
        <v>80</v>
      </c>
      <c r="C70" s="66"/>
      <c r="D70" s="37"/>
      <c r="E70" s="66"/>
      <c r="F70" s="58">
        <v>1535</v>
      </c>
      <c r="G70" s="37"/>
      <c r="H70" s="37"/>
      <c r="I70" s="66"/>
      <c r="J70" s="58"/>
    </row>
    <row r="71" spans="1:10" ht="15">
      <c r="A71" s="67" t="s">
        <v>11</v>
      </c>
      <c r="B71" s="56" t="s">
        <v>80</v>
      </c>
      <c r="C71" s="66"/>
      <c r="D71" s="37"/>
      <c r="E71" s="66"/>
      <c r="F71" s="58">
        <v>1219</v>
      </c>
      <c r="G71" s="37"/>
      <c r="H71" s="37"/>
      <c r="I71" s="66"/>
      <c r="J71" s="58"/>
    </row>
    <row r="72" spans="1:10" ht="15">
      <c r="A72" s="67" t="s">
        <v>11</v>
      </c>
      <c r="B72" s="56" t="s">
        <v>80</v>
      </c>
      <c r="C72" s="66"/>
      <c r="D72" s="37"/>
      <c r="E72" s="66"/>
      <c r="F72" s="58">
        <v>1375</v>
      </c>
      <c r="G72" s="37"/>
      <c r="H72" s="37"/>
      <c r="I72" s="66"/>
      <c r="J72" s="58"/>
    </row>
    <row r="73" spans="1:11" ht="15">
      <c r="A73" s="67" t="s">
        <v>11</v>
      </c>
      <c r="B73" s="56" t="s">
        <v>90</v>
      </c>
      <c r="C73" s="66"/>
      <c r="D73" s="37"/>
      <c r="E73" s="66"/>
      <c r="F73" s="58"/>
      <c r="G73" s="37"/>
      <c r="H73" s="37"/>
      <c r="I73" s="66"/>
      <c r="J73" s="58">
        <v>40</v>
      </c>
      <c r="K73" s="56" t="s">
        <v>7</v>
      </c>
    </row>
    <row r="74" spans="1:11" ht="15">
      <c r="A74" s="67" t="s">
        <v>11</v>
      </c>
      <c r="B74" s="56" t="s">
        <v>85</v>
      </c>
      <c r="C74" s="66"/>
      <c r="D74" s="37"/>
      <c r="E74" s="66"/>
      <c r="F74" s="58"/>
      <c r="G74" s="37"/>
      <c r="H74" s="37"/>
      <c r="I74" s="66">
        <v>1797</v>
      </c>
      <c r="J74" s="58"/>
      <c r="K74" s="56" t="s">
        <v>7</v>
      </c>
    </row>
    <row r="75" spans="1:10" ht="15">
      <c r="A75" s="67" t="s">
        <v>11</v>
      </c>
      <c r="C75" s="66"/>
      <c r="D75" s="37"/>
      <c r="E75" s="66"/>
      <c r="F75" s="58"/>
      <c r="G75" s="37"/>
      <c r="H75" s="37"/>
      <c r="I75" s="66"/>
      <c r="J75" s="58"/>
    </row>
    <row r="76" spans="3:10" ht="15">
      <c r="C76" s="66"/>
      <c r="D76" s="37"/>
      <c r="E76" s="66"/>
      <c r="F76" s="58"/>
      <c r="G76" s="37"/>
      <c r="H76" s="37"/>
      <c r="I76" s="66"/>
      <c r="J76" s="58"/>
    </row>
    <row r="77" spans="3:10" ht="15">
      <c r="C77" s="48">
        <f aca="true" t="shared" si="3" ref="C77:J77">SUM(C65:C76)</f>
        <v>0</v>
      </c>
      <c r="D77" s="60">
        <f t="shared" si="3"/>
        <v>0</v>
      </c>
      <c r="E77" s="48">
        <f t="shared" si="3"/>
        <v>0</v>
      </c>
      <c r="F77" s="49">
        <f t="shared" si="3"/>
        <v>4129</v>
      </c>
      <c r="G77" s="60">
        <f t="shared" si="3"/>
        <v>0</v>
      </c>
      <c r="H77" s="60">
        <f t="shared" si="3"/>
        <v>0</v>
      </c>
      <c r="I77" s="48">
        <f t="shared" si="3"/>
        <v>2192</v>
      </c>
      <c r="J77" s="49">
        <f t="shared" si="3"/>
        <v>2512</v>
      </c>
    </row>
    <row r="80" spans="3:10" ht="15">
      <c r="C80" s="48" t="s">
        <v>25</v>
      </c>
      <c r="D80" s="49"/>
      <c r="E80" s="48"/>
      <c r="F80" s="60"/>
      <c r="G80" s="60" t="s">
        <v>26</v>
      </c>
      <c r="H80" s="60"/>
      <c r="I80" s="60"/>
      <c r="J80" s="49"/>
    </row>
    <row r="81" spans="3:10" ht="15">
      <c r="C81" s="61" t="s">
        <v>4</v>
      </c>
      <c r="D81" s="62" t="s">
        <v>4</v>
      </c>
      <c r="E81" s="61" t="s">
        <v>4</v>
      </c>
      <c r="F81" s="63" t="s">
        <v>4</v>
      </c>
      <c r="G81" s="62" t="s">
        <v>5</v>
      </c>
      <c r="H81" s="62" t="s">
        <v>5</v>
      </c>
      <c r="I81" s="61" t="s">
        <v>6</v>
      </c>
      <c r="J81" s="63" t="s">
        <v>6</v>
      </c>
    </row>
    <row r="82" spans="3:10" ht="15">
      <c r="C82" s="66" t="s">
        <v>2</v>
      </c>
      <c r="D82" s="37" t="s">
        <v>3</v>
      </c>
      <c r="E82" s="66" t="s">
        <v>2</v>
      </c>
      <c r="F82" s="58" t="s">
        <v>3</v>
      </c>
      <c r="G82" s="37" t="s">
        <v>2</v>
      </c>
      <c r="H82" s="37" t="s">
        <v>3</v>
      </c>
      <c r="I82" s="66" t="s">
        <v>2</v>
      </c>
      <c r="J82" s="58" t="s">
        <v>3</v>
      </c>
    </row>
    <row r="83" spans="1:10" ht="15.75" thickBot="1">
      <c r="A83" s="67" t="s">
        <v>0</v>
      </c>
      <c r="B83" s="68" t="s">
        <v>91</v>
      </c>
      <c r="C83" s="66"/>
      <c r="D83" s="37"/>
      <c r="E83" s="66"/>
      <c r="F83" s="58"/>
      <c r="G83" s="37"/>
      <c r="H83" s="37"/>
      <c r="I83" s="66"/>
      <c r="J83" s="58">
        <v>653</v>
      </c>
    </row>
    <row r="84" spans="1:10" ht="15.75" thickBot="1">
      <c r="A84" s="67" t="s">
        <v>0</v>
      </c>
      <c r="B84" s="50" t="s">
        <v>93</v>
      </c>
      <c r="C84" s="66"/>
      <c r="D84" s="37"/>
      <c r="E84" s="66"/>
      <c r="F84" s="58"/>
      <c r="G84" s="37"/>
      <c r="H84" s="37"/>
      <c r="I84" s="66"/>
      <c r="J84" s="58">
        <v>190</v>
      </c>
    </row>
    <row r="85" spans="1:10" ht="15">
      <c r="A85" s="67" t="s">
        <v>0</v>
      </c>
      <c r="B85" s="68" t="s">
        <v>92</v>
      </c>
      <c r="C85" s="66"/>
      <c r="D85" s="37"/>
      <c r="E85" s="66"/>
      <c r="F85" s="58"/>
      <c r="G85" s="37"/>
      <c r="H85" s="37"/>
      <c r="I85" s="66"/>
      <c r="J85" s="58">
        <v>308</v>
      </c>
    </row>
    <row r="86" spans="1:10" ht="15">
      <c r="A86" s="67" t="s">
        <v>0</v>
      </c>
      <c r="B86" s="56" t="s">
        <v>94</v>
      </c>
      <c r="C86" s="66"/>
      <c r="D86" s="37"/>
      <c r="E86" s="66"/>
      <c r="F86" s="58"/>
      <c r="G86" s="37"/>
      <c r="H86" s="37"/>
      <c r="I86" s="66"/>
      <c r="J86" s="58">
        <v>74</v>
      </c>
    </row>
    <row r="87" spans="1:10" ht="15">
      <c r="A87" s="67" t="s">
        <v>0</v>
      </c>
      <c r="B87" s="56" t="s">
        <v>95</v>
      </c>
      <c r="C87" s="66"/>
      <c r="D87" s="37"/>
      <c r="E87" s="66"/>
      <c r="F87" s="58"/>
      <c r="G87" s="37"/>
      <c r="H87" s="37"/>
      <c r="I87" s="66"/>
      <c r="J87" s="58">
        <v>260</v>
      </c>
    </row>
    <row r="88" spans="1:10" ht="15">
      <c r="A88" s="67" t="s">
        <v>0</v>
      </c>
      <c r="B88" s="56" t="s">
        <v>106</v>
      </c>
      <c r="C88" s="66"/>
      <c r="D88" s="37"/>
      <c r="E88" s="66"/>
      <c r="F88" s="58"/>
      <c r="G88" s="37"/>
      <c r="H88" s="37"/>
      <c r="I88" s="66"/>
      <c r="J88" s="58">
        <v>0</v>
      </c>
    </row>
    <row r="89" spans="1:10" ht="15">
      <c r="A89" s="67" t="s">
        <v>0</v>
      </c>
      <c r="B89" s="56" t="s">
        <v>96</v>
      </c>
      <c r="C89" s="66"/>
      <c r="D89" s="37"/>
      <c r="E89" s="66"/>
      <c r="F89" s="58"/>
      <c r="G89" s="37"/>
      <c r="H89" s="37"/>
      <c r="I89" s="66"/>
      <c r="J89" s="58">
        <v>195</v>
      </c>
    </row>
    <row r="90" spans="1:10" ht="15">
      <c r="A90" s="67" t="s">
        <v>0</v>
      </c>
      <c r="B90" s="56" t="s">
        <v>97</v>
      </c>
      <c r="C90" s="66"/>
      <c r="D90" s="37"/>
      <c r="E90" s="66"/>
      <c r="F90" s="58"/>
      <c r="G90" s="37"/>
      <c r="H90" s="37"/>
      <c r="I90" s="66"/>
      <c r="J90" s="58">
        <v>630</v>
      </c>
    </row>
    <row r="91" spans="1:10" ht="15">
      <c r="A91" s="67" t="s">
        <v>0</v>
      </c>
      <c r="B91" s="56" t="s">
        <v>98</v>
      </c>
      <c r="C91" s="66"/>
      <c r="D91" s="37"/>
      <c r="E91" s="66"/>
      <c r="F91" s="58">
        <v>2185</v>
      </c>
      <c r="G91" s="37"/>
      <c r="H91" s="37"/>
      <c r="I91" s="66"/>
      <c r="J91" s="58" t="s">
        <v>7</v>
      </c>
    </row>
    <row r="92" spans="1:10" ht="15">
      <c r="A92" s="67" t="s">
        <v>0</v>
      </c>
      <c r="B92" s="56" t="s">
        <v>99</v>
      </c>
      <c r="C92" s="66"/>
      <c r="D92" s="37"/>
      <c r="E92" s="66"/>
      <c r="F92" s="58">
        <v>3542</v>
      </c>
      <c r="G92" s="37"/>
      <c r="H92" s="37"/>
      <c r="I92" s="66"/>
      <c r="J92" s="58"/>
    </row>
    <row r="93" spans="1:10" ht="15">
      <c r="A93" s="67" t="s">
        <v>0</v>
      </c>
      <c r="B93" s="56" t="s">
        <v>100</v>
      </c>
      <c r="C93" s="66"/>
      <c r="D93" s="37"/>
      <c r="E93" s="66"/>
      <c r="F93" s="58">
        <v>5250</v>
      </c>
      <c r="G93" s="37"/>
      <c r="H93" s="37"/>
      <c r="I93" s="66"/>
      <c r="J93" s="58" t="s">
        <v>7</v>
      </c>
    </row>
    <row r="94" spans="1:10" ht="15">
      <c r="A94" s="67" t="s">
        <v>0</v>
      </c>
      <c r="B94" s="56" t="s">
        <v>85</v>
      </c>
      <c r="C94" s="66"/>
      <c r="D94" s="37"/>
      <c r="E94" s="66"/>
      <c r="F94" s="58"/>
      <c r="G94" s="37"/>
      <c r="H94" s="37"/>
      <c r="I94" s="66">
        <v>842</v>
      </c>
      <c r="J94" s="58" t="s">
        <v>7</v>
      </c>
    </row>
    <row r="95" spans="1:10" ht="15">
      <c r="A95" s="67" t="s">
        <v>0</v>
      </c>
      <c r="B95" s="56" t="s">
        <v>104</v>
      </c>
      <c r="C95" s="66"/>
      <c r="D95" s="37"/>
      <c r="E95" s="66">
        <v>3335</v>
      </c>
      <c r="F95" s="58"/>
      <c r="G95" s="37"/>
      <c r="H95" s="37"/>
      <c r="I95" s="66"/>
      <c r="J95" s="58" t="s">
        <v>7</v>
      </c>
    </row>
    <row r="96" spans="1:10" ht="15">
      <c r="A96" s="67" t="s">
        <v>0</v>
      </c>
      <c r="B96" s="56" t="s">
        <v>7</v>
      </c>
      <c r="C96" s="66"/>
      <c r="D96" s="37"/>
      <c r="E96" s="66"/>
      <c r="F96" s="58"/>
      <c r="G96" s="37"/>
      <c r="H96" s="37"/>
      <c r="I96" s="66"/>
      <c r="J96" s="58" t="s">
        <v>7</v>
      </c>
    </row>
    <row r="97" spans="1:10" ht="15">
      <c r="A97" s="67" t="s">
        <v>0</v>
      </c>
      <c r="B97" s="56" t="s">
        <v>7</v>
      </c>
      <c r="C97" s="66"/>
      <c r="D97" s="37"/>
      <c r="E97" s="66"/>
      <c r="F97" s="58"/>
      <c r="G97" s="37"/>
      <c r="H97" s="37"/>
      <c r="I97" s="66"/>
      <c r="J97" s="58" t="s">
        <v>7</v>
      </c>
    </row>
    <row r="98" spans="3:10" ht="15">
      <c r="C98" s="66"/>
      <c r="D98" s="37"/>
      <c r="E98" s="66"/>
      <c r="F98" s="58"/>
      <c r="G98" s="37"/>
      <c r="H98" s="37"/>
      <c r="I98" s="66"/>
      <c r="J98" s="58"/>
    </row>
    <row r="99" spans="3:11" ht="15">
      <c r="C99" s="48">
        <f>SUM(C83:C98)</f>
        <v>0</v>
      </c>
      <c r="D99" s="60">
        <f>SUM(D83:D98)</f>
        <v>0</v>
      </c>
      <c r="E99" s="48">
        <f aca="true" t="shared" si="4" ref="E99:J99">SUM(E83:E98)</f>
        <v>3335</v>
      </c>
      <c r="F99" s="60">
        <f t="shared" si="4"/>
        <v>10977</v>
      </c>
      <c r="G99" s="48">
        <f t="shared" si="4"/>
        <v>0</v>
      </c>
      <c r="H99" s="60">
        <f t="shared" si="4"/>
        <v>0</v>
      </c>
      <c r="I99" s="48">
        <f t="shared" si="4"/>
        <v>842</v>
      </c>
      <c r="J99" s="60">
        <f t="shared" si="4"/>
        <v>2310</v>
      </c>
      <c r="K99" s="66"/>
    </row>
    <row r="102" spans="3:10" ht="15">
      <c r="C102" s="48" t="s">
        <v>25</v>
      </c>
      <c r="D102" s="49"/>
      <c r="E102" s="48"/>
      <c r="F102" s="60"/>
      <c r="G102" s="60" t="s">
        <v>26</v>
      </c>
      <c r="H102" s="60"/>
      <c r="I102" s="60"/>
      <c r="J102" s="49"/>
    </row>
    <row r="103" spans="3:10" ht="15">
      <c r="C103" s="61" t="s">
        <v>4</v>
      </c>
      <c r="D103" s="62" t="s">
        <v>4</v>
      </c>
      <c r="E103" s="61" t="s">
        <v>4</v>
      </c>
      <c r="F103" s="63" t="s">
        <v>4</v>
      </c>
      <c r="G103" s="62" t="s">
        <v>5</v>
      </c>
      <c r="H103" s="62" t="s">
        <v>5</v>
      </c>
      <c r="I103" s="61" t="s">
        <v>6</v>
      </c>
      <c r="J103" s="63" t="s">
        <v>6</v>
      </c>
    </row>
    <row r="104" spans="3:10" ht="15">
      <c r="C104" s="66" t="s">
        <v>2</v>
      </c>
      <c r="D104" s="37" t="s">
        <v>3</v>
      </c>
      <c r="E104" s="66" t="s">
        <v>2</v>
      </c>
      <c r="F104" s="58" t="s">
        <v>3</v>
      </c>
      <c r="G104" s="37" t="s">
        <v>2</v>
      </c>
      <c r="H104" s="37" t="s">
        <v>3</v>
      </c>
      <c r="I104" s="66" t="s">
        <v>2</v>
      </c>
      <c r="J104" s="58" t="s">
        <v>3</v>
      </c>
    </row>
    <row r="105" spans="1:10" ht="15">
      <c r="A105" s="67" t="s">
        <v>12</v>
      </c>
      <c r="B105" s="56" t="s">
        <v>31</v>
      </c>
      <c r="C105" s="66"/>
      <c r="D105" s="37"/>
      <c r="E105" s="66"/>
      <c r="F105" s="58"/>
      <c r="G105" s="37"/>
      <c r="H105" s="37"/>
      <c r="I105" s="66"/>
      <c r="J105" s="58">
        <v>404</v>
      </c>
    </row>
    <row r="106" spans="1:10" ht="15">
      <c r="A106" s="67" t="s">
        <v>12</v>
      </c>
      <c r="B106" s="56" t="s">
        <v>101</v>
      </c>
      <c r="C106" s="66"/>
      <c r="D106" s="37"/>
      <c r="E106" s="66"/>
      <c r="F106" s="58"/>
      <c r="G106" s="37"/>
      <c r="H106" s="37"/>
      <c r="I106" s="66"/>
      <c r="J106" s="58">
        <v>1296</v>
      </c>
    </row>
    <row r="107" spans="1:10" ht="15">
      <c r="A107" s="67" t="s">
        <v>12</v>
      </c>
      <c r="B107" s="56" t="s">
        <v>102</v>
      </c>
      <c r="C107" s="66"/>
      <c r="D107" s="37"/>
      <c r="E107" s="66"/>
      <c r="F107" s="58"/>
      <c r="G107" s="37"/>
      <c r="H107" s="37"/>
      <c r="I107" s="66"/>
      <c r="J107" s="58">
        <v>136</v>
      </c>
    </row>
    <row r="108" spans="1:10" ht="15">
      <c r="A108" s="67" t="s">
        <v>12</v>
      </c>
      <c r="B108" s="56" t="s">
        <v>103</v>
      </c>
      <c r="C108" s="66"/>
      <c r="D108" s="37"/>
      <c r="E108" s="66"/>
      <c r="F108" s="58"/>
      <c r="G108" s="37"/>
      <c r="H108" s="37"/>
      <c r="I108" s="66"/>
      <c r="J108" s="58">
        <v>1227</v>
      </c>
    </row>
    <row r="109" spans="1:10" ht="15">
      <c r="A109" s="67" t="s">
        <v>12</v>
      </c>
      <c r="B109" s="56" t="s">
        <v>105</v>
      </c>
      <c r="C109" s="66"/>
      <c r="D109" s="37"/>
      <c r="E109" s="66"/>
      <c r="F109" s="58"/>
      <c r="G109" s="37"/>
      <c r="H109" s="37"/>
      <c r="I109" s="66">
        <v>3000</v>
      </c>
      <c r="J109" s="58"/>
    </row>
    <row r="110" spans="1:10" ht="15">
      <c r="A110" s="67" t="s">
        <v>12</v>
      </c>
      <c r="B110" s="56" t="s">
        <v>107</v>
      </c>
      <c r="C110" s="66"/>
      <c r="D110" s="37">
        <v>4854</v>
      </c>
      <c r="E110" s="66"/>
      <c r="F110" s="58"/>
      <c r="G110" s="37"/>
      <c r="H110" s="37"/>
      <c r="I110" s="66"/>
      <c r="J110" s="58"/>
    </row>
    <row r="111" spans="1:10" ht="15">
      <c r="A111" s="67" t="s">
        <v>12</v>
      </c>
      <c r="B111" s="56" t="s">
        <v>108</v>
      </c>
      <c r="C111" s="66"/>
      <c r="D111" s="37"/>
      <c r="E111" s="66"/>
      <c r="F111" s="58">
        <v>11000</v>
      </c>
      <c r="G111" s="37"/>
      <c r="H111" s="37"/>
      <c r="I111" s="66"/>
      <c r="J111" s="58"/>
    </row>
    <row r="112" spans="1:10" ht="15">
      <c r="A112" s="67" t="s">
        <v>12</v>
      </c>
      <c r="B112" s="56" t="s">
        <v>109</v>
      </c>
      <c r="C112" s="66"/>
      <c r="D112" s="37"/>
      <c r="E112" s="66"/>
      <c r="F112" s="58"/>
      <c r="G112" s="37"/>
      <c r="H112" s="37"/>
      <c r="I112" s="66"/>
      <c r="J112" s="58">
        <v>200</v>
      </c>
    </row>
    <row r="113" spans="1:10" ht="15">
      <c r="A113" s="67" t="s">
        <v>12</v>
      </c>
      <c r="B113" s="56" t="s">
        <v>110</v>
      </c>
      <c r="C113" s="66"/>
      <c r="D113" s="37"/>
      <c r="E113" s="66"/>
      <c r="F113" s="58"/>
      <c r="G113" s="37"/>
      <c r="H113" s="37"/>
      <c r="I113" s="66"/>
      <c r="J113" s="58">
        <v>249</v>
      </c>
    </row>
    <row r="114" spans="1:10" ht="15">
      <c r="A114" s="67" t="s">
        <v>12</v>
      </c>
      <c r="B114" s="56" t="s">
        <v>111</v>
      </c>
      <c r="C114" s="66"/>
      <c r="D114" s="37"/>
      <c r="E114" s="66"/>
      <c r="F114" s="58"/>
      <c r="G114" s="37"/>
      <c r="H114" s="37"/>
      <c r="I114" s="66"/>
      <c r="J114" s="58">
        <v>299</v>
      </c>
    </row>
    <row r="115" spans="1:10" ht="15">
      <c r="A115" s="67" t="s">
        <v>12</v>
      </c>
      <c r="B115" s="56" t="s">
        <v>112</v>
      </c>
      <c r="C115" s="66"/>
      <c r="D115" s="37"/>
      <c r="E115" s="66"/>
      <c r="F115" s="58"/>
      <c r="G115" s="37"/>
      <c r="H115" s="37"/>
      <c r="I115" s="66"/>
      <c r="J115" s="58">
        <v>178</v>
      </c>
    </row>
    <row r="116" spans="1:10" ht="15">
      <c r="A116" s="67" t="s">
        <v>12</v>
      </c>
      <c r="B116" s="56" t="s">
        <v>113</v>
      </c>
      <c r="C116" s="66"/>
      <c r="D116" s="37"/>
      <c r="E116" s="66"/>
      <c r="F116" s="58"/>
      <c r="G116" s="37"/>
      <c r="H116" s="37"/>
      <c r="I116" s="66"/>
      <c r="J116" s="58">
        <v>300</v>
      </c>
    </row>
    <row r="117" spans="1:10" ht="15">
      <c r="A117" s="67" t="s">
        <v>12</v>
      </c>
      <c r="B117" s="56" t="s">
        <v>114</v>
      </c>
      <c r="C117" s="66"/>
      <c r="D117" s="37"/>
      <c r="E117" s="66"/>
      <c r="F117" s="58"/>
      <c r="G117" s="37"/>
      <c r="H117" s="37"/>
      <c r="I117" s="66"/>
      <c r="J117" s="58">
        <v>1225</v>
      </c>
    </row>
    <row r="118" spans="1:11" ht="15">
      <c r="A118" s="67" t="s">
        <v>12</v>
      </c>
      <c r="B118" s="56" t="s">
        <v>117</v>
      </c>
      <c r="C118" s="66"/>
      <c r="D118" s="37"/>
      <c r="E118" s="66"/>
      <c r="F118" s="58"/>
      <c r="G118" s="37"/>
      <c r="H118" s="37"/>
      <c r="I118" s="66"/>
      <c r="J118" s="58">
        <v>10625</v>
      </c>
      <c r="K118" s="56" t="s">
        <v>119</v>
      </c>
    </row>
    <row r="119" spans="1:11" ht="15">
      <c r="A119" s="67" t="s">
        <v>12</v>
      </c>
      <c r="B119" s="56" t="s">
        <v>118</v>
      </c>
      <c r="C119" s="66"/>
      <c r="D119" s="37"/>
      <c r="E119" s="66"/>
      <c r="F119" s="58"/>
      <c r="G119" s="37"/>
      <c r="H119" s="37"/>
      <c r="I119" s="66"/>
      <c r="J119" s="58">
        <v>4530</v>
      </c>
      <c r="K119" s="56" t="s">
        <v>119</v>
      </c>
    </row>
    <row r="120" spans="1:10" ht="15">
      <c r="A120" s="67"/>
      <c r="C120" s="66"/>
      <c r="D120" s="37"/>
      <c r="E120" s="66"/>
      <c r="F120" s="58"/>
      <c r="G120" s="37"/>
      <c r="H120" s="37"/>
      <c r="I120" s="66"/>
      <c r="J120" s="58"/>
    </row>
    <row r="121" spans="3:10" ht="15">
      <c r="C121" s="66"/>
      <c r="D121" s="37"/>
      <c r="E121" s="66"/>
      <c r="F121" s="58"/>
      <c r="G121" s="37"/>
      <c r="H121" s="37"/>
      <c r="I121" s="66"/>
      <c r="J121" s="58"/>
    </row>
    <row r="122" spans="3:11" ht="15">
      <c r="C122" s="48">
        <f>SUM(C105:C121)</f>
        <v>0</v>
      </c>
      <c r="D122" s="48">
        <f aca="true" t="shared" si="5" ref="D122:J122">SUM(D105:D121)</f>
        <v>4854</v>
      </c>
      <c r="E122" s="48">
        <f t="shared" si="5"/>
        <v>0</v>
      </c>
      <c r="F122" s="48">
        <f t="shared" si="5"/>
        <v>11000</v>
      </c>
      <c r="G122" s="48">
        <f t="shared" si="5"/>
        <v>0</v>
      </c>
      <c r="H122" s="48">
        <f t="shared" si="5"/>
        <v>0</v>
      </c>
      <c r="I122" s="48">
        <f t="shared" si="5"/>
        <v>3000</v>
      </c>
      <c r="J122" s="48">
        <f t="shared" si="5"/>
        <v>20669</v>
      </c>
      <c r="K122" s="66"/>
    </row>
    <row r="125" spans="3:10" ht="15">
      <c r="C125" s="48" t="s">
        <v>25</v>
      </c>
      <c r="D125" s="49"/>
      <c r="E125" s="48"/>
      <c r="F125" s="60"/>
      <c r="G125" s="60" t="s">
        <v>26</v>
      </c>
      <c r="H125" s="60"/>
      <c r="I125" s="60"/>
      <c r="J125" s="49"/>
    </row>
    <row r="126" spans="3:10" ht="15">
      <c r="C126" s="61" t="s">
        <v>4</v>
      </c>
      <c r="D126" s="62" t="s">
        <v>4</v>
      </c>
      <c r="E126" s="61" t="s">
        <v>4</v>
      </c>
      <c r="F126" s="63" t="s">
        <v>4</v>
      </c>
      <c r="G126" s="62" t="s">
        <v>5</v>
      </c>
      <c r="H126" s="62" t="s">
        <v>5</v>
      </c>
      <c r="I126" s="61" t="s">
        <v>6</v>
      </c>
      <c r="J126" s="63" t="s">
        <v>6</v>
      </c>
    </row>
    <row r="127" spans="3:10" ht="15">
      <c r="C127" s="66" t="s">
        <v>2</v>
      </c>
      <c r="D127" s="37" t="s">
        <v>3</v>
      </c>
      <c r="E127" s="66" t="s">
        <v>2</v>
      </c>
      <c r="F127" s="58" t="s">
        <v>3</v>
      </c>
      <c r="G127" s="37" t="s">
        <v>2</v>
      </c>
      <c r="H127" s="37" t="s">
        <v>3</v>
      </c>
      <c r="I127" s="66" t="s">
        <v>2</v>
      </c>
      <c r="J127" s="58" t="s">
        <v>3</v>
      </c>
    </row>
    <row r="128" spans="1:10" ht="15">
      <c r="A128" s="67" t="s">
        <v>13</v>
      </c>
      <c r="B128" s="56" t="s">
        <v>120</v>
      </c>
      <c r="C128" s="66"/>
      <c r="D128" s="37"/>
      <c r="E128" s="66"/>
      <c r="F128" s="58"/>
      <c r="G128" s="37"/>
      <c r="H128" s="37"/>
      <c r="I128" s="66"/>
      <c r="J128" s="58">
        <v>0</v>
      </c>
    </row>
    <row r="129" spans="1:10" ht="15">
      <c r="A129" s="67" t="s">
        <v>13</v>
      </c>
      <c r="B129" s="56" t="s">
        <v>109</v>
      </c>
      <c r="C129" s="66"/>
      <c r="D129" s="37"/>
      <c r="E129" s="66"/>
      <c r="F129" s="58"/>
      <c r="G129" s="37"/>
      <c r="H129" s="37"/>
      <c r="I129" s="66"/>
      <c r="J129" s="58">
        <v>200</v>
      </c>
    </row>
    <row r="130" spans="1:10" ht="15">
      <c r="A130" s="67" t="s">
        <v>13</v>
      </c>
      <c r="B130" s="64" t="s">
        <v>7</v>
      </c>
      <c r="C130" s="66"/>
      <c r="D130" s="37"/>
      <c r="E130" s="66"/>
      <c r="F130" s="58"/>
      <c r="G130" s="37"/>
      <c r="H130" s="37"/>
      <c r="I130" s="66"/>
      <c r="J130" s="58">
        <v>0</v>
      </c>
    </row>
    <row r="131" spans="1:10" ht="15">
      <c r="A131" s="67"/>
      <c r="C131" s="66"/>
      <c r="D131" s="37"/>
      <c r="E131" s="66"/>
      <c r="F131" s="58"/>
      <c r="G131" s="37"/>
      <c r="H131" s="37"/>
      <c r="I131" s="66"/>
      <c r="J131" s="58"/>
    </row>
    <row r="132" spans="1:10" ht="15">
      <c r="A132" s="67"/>
      <c r="C132" s="66"/>
      <c r="D132" s="37"/>
      <c r="E132" s="66"/>
      <c r="F132" s="58"/>
      <c r="G132" s="37"/>
      <c r="H132" s="37"/>
      <c r="I132" s="66"/>
      <c r="J132" s="58"/>
    </row>
    <row r="133" spans="3:10" ht="15">
      <c r="C133" s="66"/>
      <c r="D133" s="37"/>
      <c r="E133" s="66"/>
      <c r="F133" s="58"/>
      <c r="G133" s="37"/>
      <c r="H133" s="37"/>
      <c r="I133" s="66"/>
      <c r="J133" s="58"/>
    </row>
    <row r="134" spans="3:10" ht="15">
      <c r="C134" s="66"/>
      <c r="D134" s="37"/>
      <c r="E134" s="66"/>
      <c r="F134" s="58"/>
      <c r="G134" s="37"/>
      <c r="H134" s="37"/>
      <c r="I134" s="66"/>
      <c r="J134" s="58"/>
    </row>
    <row r="135" spans="3:10" ht="15">
      <c r="C135" s="48">
        <f>SUM(C128:C134)</f>
        <v>0</v>
      </c>
      <c r="D135" s="60">
        <f>SUM(D128:D134)</f>
        <v>0</v>
      </c>
      <c r="E135" s="48">
        <f aca="true" t="shared" si="6" ref="E135:J135">SUM(E128:E134)</f>
        <v>0</v>
      </c>
      <c r="F135" s="60">
        <f t="shared" si="6"/>
        <v>0</v>
      </c>
      <c r="G135" s="48">
        <f t="shared" si="6"/>
        <v>0</v>
      </c>
      <c r="H135" s="60">
        <f t="shared" si="6"/>
        <v>0</v>
      </c>
      <c r="I135" s="48">
        <f t="shared" si="6"/>
        <v>0</v>
      </c>
      <c r="J135" s="49">
        <f t="shared" si="6"/>
        <v>200</v>
      </c>
    </row>
    <row r="138" spans="3:10" ht="15">
      <c r="C138" s="48" t="s">
        <v>25</v>
      </c>
      <c r="D138" s="49"/>
      <c r="E138" s="48"/>
      <c r="F138" s="60"/>
      <c r="G138" s="60" t="s">
        <v>26</v>
      </c>
      <c r="H138" s="60"/>
      <c r="I138" s="60"/>
      <c r="J138" s="49"/>
    </row>
    <row r="139" spans="3:10" ht="15">
      <c r="C139" s="61" t="s">
        <v>4</v>
      </c>
      <c r="D139" s="63" t="s">
        <v>4</v>
      </c>
      <c r="E139" s="62" t="s">
        <v>4</v>
      </c>
      <c r="F139" s="62" t="s">
        <v>4</v>
      </c>
      <c r="G139" s="61" t="s">
        <v>5</v>
      </c>
      <c r="H139" s="63" t="s">
        <v>5</v>
      </c>
      <c r="I139" s="62" t="s">
        <v>6</v>
      </c>
      <c r="J139" s="63" t="s">
        <v>6</v>
      </c>
    </row>
    <row r="140" spans="3:10" ht="15">
      <c r="C140" s="66" t="s">
        <v>2</v>
      </c>
      <c r="D140" s="58" t="s">
        <v>3</v>
      </c>
      <c r="E140" s="37" t="s">
        <v>2</v>
      </c>
      <c r="F140" s="37" t="s">
        <v>3</v>
      </c>
      <c r="G140" s="66" t="s">
        <v>2</v>
      </c>
      <c r="H140" s="58" t="s">
        <v>3</v>
      </c>
      <c r="I140" s="37" t="s">
        <v>2</v>
      </c>
      <c r="J140" s="58" t="s">
        <v>3</v>
      </c>
    </row>
    <row r="141" spans="1:10" ht="15">
      <c r="A141" s="67" t="s">
        <v>14</v>
      </c>
      <c r="B141" s="56" t="s">
        <v>30</v>
      </c>
      <c r="C141" s="66"/>
      <c r="D141" s="58">
        <v>4480</v>
      </c>
      <c r="E141" s="37"/>
      <c r="F141" s="37" t="s">
        <v>7</v>
      </c>
      <c r="G141" s="66"/>
      <c r="H141" s="58"/>
      <c r="I141" s="37"/>
      <c r="J141" s="58"/>
    </row>
    <row r="142" spans="1:10" ht="15">
      <c r="A142" s="67" t="s">
        <v>14</v>
      </c>
      <c r="B142" s="56" t="s">
        <v>77</v>
      </c>
      <c r="C142" s="66"/>
      <c r="D142" s="58"/>
      <c r="E142" s="37"/>
      <c r="F142" s="37"/>
      <c r="G142" s="66"/>
      <c r="H142" s="58"/>
      <c r="I142" s="37">
        <v>1438</v>
      </c>
      <c r="J142" s="58"/>
    </row>
    <row r="143" spans="1:10" ht="15">
      <c r="A143" s="67" t="s">
        <v>14</v>
      </c>
      <c r="B143" s="56" t="s">
        <v>78</v>
      </c>
      <c r="C143" s="66"/>
      <c r="D143" s="58"/>
      <c r="E143" s="37"/>
      <c r="F143" s="37"/>
      <c r="G143" s="66"/>
      <c r="H143" s="58"/>
      <c r="I143" s="37"/>
      <c r="J143" s="58">
        <v>2261</v>
      </c>
    </row>
    <row r="144" spans="1:10" ht="15">
      <c r="A144" s="67" t="s">
        <v>14</v>
      </c>
      <c r="B144" s="56" t="s">
        <v>121</v>
      </c>
      <c r="C144" s="66"/>
      <c r="D144" s="58"/>
      <c r="E144" s="37"/>
      <c r="F144" s="37"/>
      <c r="G144" s="66"/>
      <c r="H144" s="58"/>
      <c r="I144" s="37"/>
      <c r="J144" s="58">
        <v>45</v>
      </c>
    </row>
    <row r="145" spans="1:10" ht="15">
      <c r="A145" s="67" t="s">
        <v>14</v>
      </c>
      <c r="B145" s="56" t="s">
        <v>122</v>
      </c>
      <c r="C145" s="66"/>
      <c r="D145" s="58"/>
      <c r="E145" s="37"/>
      <c r="F145" s="37"/>
      <c r="G145" s="66"/>
      <c r="H145" s="58"/>
      <c r="I145" s="37"/>
      <c r="J145" s="58">
        <v>23</v>
      </c>
    </row>
    <row r="146" spans="1:10" ht="15">
      <c r="A146" s="67" t="s">
        <v>14</v>
      </c>
      <c r="B146" s="56" t="s">
        <v>80</v>
      </c>
      <c r="C146" s="66"/>
      <c r="D146" s="58"/>
      <c r="E146" s="37"/>
      <c r="F146" s="37"/>
      <c r="G146" s="66"/>
      <c r="H146" s="58"/>
      <c r="I146" s="37"/>
      <c r="J146" s="58">
        <v>822</v>
      </c>
    </row>
    <row r="147" spans="1:10" ht="15">
      <c r="A147" s="67" t="s">
        <v>14</v>
      </c>
      <c r="B147" s="56" t="s">
        <v>123</v>
      </c>
      <c r="C147" s="66"/>
      <c r="D147" s="58"/>
      <c r="E147" s="37"/>
      <c r="F147" s="37"/>
      <c r="G147" s="66"/>
      <c r="H147" s="58"/>
      <c r="I147" s="37"/>
      <c r="J147" s="58">
        <v>193</v>
      </c>
    </row>
    <row r="148" spans="1:10" ht="15">
      <c r="A148" s="67" t="s">
        <v>14</v>
      </c>
      <c r="B148" s="56" t="s">
        <v>124</v>
      </c>
      <c r="C148" s="66"/>
      <c r="D148" s="58"/>
      <c r="E148" s="37"/>
      <c r="F148" s="37"/>
      <c r="G148" s="66"/>
      <c r="H148" s="58"/>
      <c r="I148" s="37"/>
      <c r="J148" s="58">
        <v>2210</v>
      </c>
    </row>
    <row r="149" spans="1:10" ht="15">
      <c r="A149" s="67" t="s">
        <v>14</v>
      </c>
      <c r="B149" s="56" t="s">
        <v>125</v>
      </c>
      <c r="C149" s="66"/>
      <c r="D149" s="58"/>
      <c r="E149" s="37"/>
      <c r="F149" s="37"/>
      <c r="G149" s="66"/>
      <c r="H149" s="58"/>
      <c r="I149" s="37"/>
      <c r="J149" s="58">
        <v>66</v>
      </c>
    </row>
    <row r="150" spans="1:10" ht="15">
      <c r="A150" s="67" t="s">
        <v>14</v>
      </c>
      <c r="B150" s="56" t="s">
        <v>126</v>
      </c>
      <c r="C150" s="66"/>
      <c r="D150" s="58"/>
      <c r="E150" s="37"/>
      <c r="F150" s="37"/>
      <c r="G150" s="66"/>
      <c r="H150" s="58"/>
      <c r="I150" s="37"/>
      <c r="J150" s="58">
        <v>299</v>
      </c>
    </row>
    <row r="151" spans="1:10" ht="15">
      <c r="A151" s="67" t="s">
        <v>14</v>
      </c>
      <c r="B151" s="56" t="s">
        <v>127</v>
      </c>
      <c r="C151" s="66"/>
      <c r="D151" s="58"/>
      <c r="E151" s="37"/>
      <c r="F151" s="37"/>
      <c r="G151" s="66"/>
      <c r="H151" s="58"/>
      <c r="I151" s="37"/>
      <c r="J151" s="58">
        <v>499</v>
      </c>
    </row>
    <row r="152" spans="1:10" ht="15">
      <c r="A152" s="67" t="s">
        <v>14</v>
      </c>
      <c r="B152" s="56" t="s">
        <v>128</v>
      </c>
      <c r="C152" s="66"/>
      <c r="D152" s="58"/>
      <c r="E152" s="37"/>
      <c r="F152" s="37"/>
      <c r="G152" s="66"/>
      <c r="H152" s="58"/>
      <c r="I152" s="37"/>
      <c r="J152" s="58">
        <v>409</v>
      </c>
    </row>
    <row r="153" spans="1:10" ht="15">
      <c r="A153" s="67" t="s">
        <v>14</v>
      </c>
      <c r="B153" s="56" t="s">
        <v>129</v>
      </c>
      <c r="C153" s="66"/>
      <c r="D153" s="58"/>
      <c r="E153" s="37"/>
      <c r="F153" s="37">
        <v>1369</v>
      </c>
      <c r="G153" s="66"/>
      <c r="H153" s="58"/>
      <c r="I153" s="37"/>
      <c r="J153" s="58"/>
    </row>
    <row r="154" spans="3:10" ht="15">
      <c r="C154" s="66"/>
      <c r="D154" s="58"/>
      <c r="E154" s="37"/>
      <c r="F154" s="37"/>
      <c r="G154" s="66"/>
      <c r="H154" s="58"/>
      <c r="I154" s="37"/>
      <c r="J154" s="58"/>
    </row>
    <row r="155" spans="3:10" ht="15">
      <c r="C155" s="48">
        <f>SUM(C141:C154)</f>
        <v>0</v>
      </c>
      <c r="D155" s="49">
        <f>SUM(D141:D154)</f>
        <v>4480</v>
      </c>
      <c r="E155" s="48">
        <f aca="true" t="shared" si="7" ref="E155:J155">SUM(E141:E154)</f>
        <v>0</v>
      </c>
      <c r="F155" s="49">
        <f t="shared" si="7"/>
        <v>1369</v>
      </c>
      <c r="G155" s="48">
        <f t="shared" si="7"/>
        <v>0</v>
      </c>
      <c r="H155" s="49">
        <f t="shared" si="7"/>
        <v>0</v>
      </c>
      <c r="I155" s="48">
        <f t="shared" si="7"/>
        <v>1438</v>
      </c>
      <c r="J155" s="49">
        <f t="shared" si="7"/>
        <v>6827</v>
      </c>
    </row>
    <row r="158" spans="3:10" ht="15">
      <c r="C158" s="48" t="s">
        <v>25</v>
      </c>
      <c r="D158" s="49"/>
      <c r="E158" s="48"/>
      <c r="F158" s="60"/>
      <c r="G158" s="60" t="s">
        <v>26</v>
      </c>
      <c r="H158" s="60"/>
      <c r="I158" s="60"/>
      <c r="J158" s="49"/>
    </row>
    <row r="159" spans="3:10" ht="15">
      <c r="C159" s="61" t="s">
        <v>4</v>
      </c>
      <c r="D159" s="63" t="s">
        <v>4</v>
      </c>
      <c r="E159" s="62" t="s">
        <v>4</v>
      </c>
      <c r="F159" s="62" t="s">
        <v>4</v>
      </c>
      <c r="G159" s="61" t="s">
        <v>5</v>
      </c>
      <c r="H159" s="63" t="s">
        <v>5</v>
      </c>
      <c r="I159" s="62" t="s">
        <v>6</v>
      </c>
      <c r="J159" s="63" t="s">
        <v>6</v>
      </c>
    </row>
    <row r="160" spans="3:10" ht="15">
      <c r="C160" s="66" t="s">
        <v>2</v>
      </c>
      <c r="D160" s="58" t="s">
        <v>3</v>
      </c>
      <c r="E160" s="37" t="s">
        <v>2</v>
      </c>
      <c r="F160" s="37" t="s">
        <v>3</v>
      </c>
      <c r="G160" s="66" t="s">
        <v>2</v>
      </c>
      <c r="H160" s="58" t="s">
        <v>3</v>
      </c>
      <c r="I160" s="37" t="s">
        <v>2</v>
      </c>
      <c r="J160" s="58" t="s">
        <v>3</v>
      </c>
    </row>
    <row r="161" spans="1:10" ht="15">
      <c r="A161" s="67" t="s">
        <v>15</v>
      </c>
      <c r="B161" s="56" t="s">
        <v>130</v>
      </c>
      <c r="C161" s="66"/>
      <c r="D161" s="58"/>
      <c r="E161" s="37"/>
      <c r="F161" s="37"/>
      <c r="G161" s="66"/>
      <c r="H161" s="58"/>
      <c r="I161" s="37">
        <v>0</v>
      </c>
      <c r="J161" s="58"/>
    </row>
    <row r="162" spans="1:10" ht="15">
      <c r="A162" s="67" t="s">
        <v>15</v>
      </c>
      <c r="B162" s="56" t="s">
        <v>131</v>
      </c>
      <c r="C162" s="66"/>
      <c r="D162" s="58"/>
      <c r="E162" s="37"/>
      <c r="F162" s="51">
        <v>8800</v>
      </c>
      <c r="G162" s="66"/>
      <c r="H162" s="58"/>
      <c r="I162" s="37"/>
      <c r="J162" s="58"/>
    </row>
    <row r="163" spans="1:10" ht="15">
      <c r="A163" s="67" t="s">
        <v>15</v>
      </c>
      <c r="B163" s="56" t="s">
        <v>132</v>
      </c>
      <c r="C163" s="66"/>
      <c r="D163" s="58"/>
      <c r="E163" s="37"/>
      <c r="F163" s="37"/>
      <c r="G163" s="66"/>
      <c r="H163" s="58"/>
      <c r="I163" s="37"/>
      <c r="J163" s="58">
        <v>0</v>
      </c>
    </row>
    <row r="164" spans="1:10" ht="15">
      <c r="A164" s="67" t="s">
        <v>15</v>
      </c>
      <c r="B164" s="64" t="s">
        <v>146</v>
      </c>
      <c r="C164" s="66"/>
      <c r="D164" s="58">
        <v>0</v>
      </c>
      <c r="E164" s="37"/>
      <c r="F164" s="37"/>
      <c r="G164" s="66"/>
      <c r="H164" s="58"/>
      <c r="I164" s="37"/>
      <c r="J164" s="58"/>
    </row>
    <row r="165" spans="1:10" ht="15">
      <c r="A165" s="67" t="s">
        <v>15</v>
      </c>
      <c r="C165" s="66"/>
      <c r="D165" s="58"/>
      <c r="E165" s="37"/>
      <c r="F165" s="37"/>
      <c r="G165" s="66"/>
      <c r="H165" s="58"/>
      <c r="I165" s="37"/>
      <c r="J165" s="58"/>
    </row>
    <row r="166" spans="1:10" ht="15">
      <c r="A166" s="67" t="s">
        <v>15</v>
      </c>
      <c r="C166" s="66"/>
      <c r="D166" s="58"/>
      <c r="E166" s="37"/>
      <c r="F166" s="37"/>
      <c r="G166" s="66"/>
      <c r="H166" s="58"/>
      <c r="I166" s="37"/>
      <c r="J166" s="58"/>
    </row>
    <row r="167" spans="1:10" ht="15">
      <c r="A167" s="67" t="s">
        <v>15</v>
      </c>
      <c r="C167" s="66"/>
      <c r="D167" s="58"/>
      <c r="E167" s="37"/>
      <c r="F167" s="37"/>
      <c r="G167" s="66"/>
      <c r="H167" s="58"/>
      <c r="I167" s="37"/>
      <c r="J167" s="58"/>
    </row>
    <row r="168" spans="1:10" ht="15">
      <c r="A168" s="67" t="s">
        <v>15</v>
      </c>
      <c r="C168" s="66"/>
      <c r="D168" s="58"/>
      <c r="E168" s="37"/>
      <c r="F168" s="37"/>
      <c r="G168" s="66"/>
      <c r="H168" s="58"/>
      <c r="I168" s="37"/>
      <c r="J168" s="58"/>
    </row>
    <row r="169" spans="1:10" ht="15">
      <c r="A169" s="67" t="s">
        <v>15</v>
      </c>
      <c r="C169" s="66"/>
      <c r="D169" s="58"/>
      <c r="E169" s="37"/>
      <c r="F169" s="37"/>
      <c r="G169" s="66"/>
      <c r="H169" s="58"/>
      <c r="I169" s="37"/>
      <c r="J169" s="58"/>
    </row>
    <row r="170" spans="1:10" ht="15">
      <c r="A170" s="67" t="s">
        <v>15</v>
      </c>
      <c r="C170" s="66"/>
      <c r="D170" s="58"/>
      <c r="E170" s="37"/>
      <c r="F170" s="37"/>
      <c r="G170" s="66"/>
      <c r="H170" s="58"/>
      <c r="I170" s="37"/>
      <c r="J170" s="58"/>
    </row>
    <row r="171" spans="1:10" ht="15">
      <c r="A171" s="67" t="s">
        <v>15</v>
      </c>
      <c r="C171" s="66"/>
      <c r="D171" s="58"/>
      <c r="E171" s="37"/>
      <c r="F171" s="37"/>
      <c r="G171" s="66"/>
      <c r="H171" s="58"/>
      <c r="I171" s="37"/>
      <c r="J171" s="58"/>
    </row>
    <row r="172" spans="1:10" ht="15">
      <c r="A172" s="67" t="s">
        <v>15</v>
      </c>
      <c r="C172" s="66"/>
      <c r="D172" s="58"/>
      <c r="E172" s="37"/>
      <c r="F172" s="37"/>
      <c r="G172" s="66"/>
      <c r="H172" s="58"/>
      <c r="I172" s="37"/>
      <c r="J172" s="58"/>
    </row>
    <row r="173" spans="1:10" ht="15">
      <c r="A173" s="67" t="s">
        <v>15</v>
      </c>
      <c r="C173" s="66"/>
      <c r="D173" s="58"/>
      <c r="E173" s="37"/>
      <c r="F173" s="37"/>
      <c r="G173" s="66"/>
      <c r="H173" s="58"/>
      <c r="I173" s="37"/>
      <c r="J173" s="58"/>
    </row>
    <row r="174" spans="1:10" ht="15">
      <c r="A174" s="67" t="s">
        <v>15</v>
      </c>
      <c r="C174" s="66"/>
      <c r="D174" s="58"/>
      <c r="E174" s="37"/>
      <c r="F174" s="37"/>
      <c r="G174" s="66"/>
      <c r="H174" s="58"/>
      <c r="I174" s="37"/>
      <c r="J174" s="58"/>
    </row>
    <row r="175" spans="1:10" ht="15">
      <c r="A175" s="67" t="s">
        <v>15</v>
      </c>
      <c r="C175" s="66"/>
      <c r="D175" s="58"/>
      <c r="E175" s="37"/>
      <c r="F175" s="37"/>
      <c r="G175" s="66"/>
      <c r="H175" s="58"/>
      <c r="I175" s="37"/>
      <c r="J175" s="58"/>
    </row>
    <row r="176" spans="3:10" ht="15">
      <c r="C176" s="48">
        <f>SUM(C161:C175)</f>
        <v>0</v>
      </c>
      <c r="D176" s="49">
        <f>SUM(D161:D175)</f>
        <v>0</v>
      </c>
      <c r="E176" s="48">
        <f aca="true" t="shared" si="8" ref="E176:J176">SUM(E161:E175)</f>
        <v>0</v>
      </c>
      <c r="F176" s="49">
        <f t="shared" si="8"/>
        <v>8800</v>
      </c>
      <c r="G176" s="48">
        <f t="shared" si="8"/>
        <v>0</v>
      </c>
      <c r="H176" s="49">
        <f t="shared" si="8"/>
        <v>0</v>
      </c>
      <c r="I176" s="48">
        <f t="shared" si="8"/>
        <v>0</v>
      </c>
      <c r="J176" s="49">
        <f t="shared" si="8"/>
        <v>0</v>
      </c>
    </row>
    <row r="178" ht="15">
      <c r="J178" s="56" t="s">
        <v>7</v>
      </c>
    </row>
    <row r="180" spans="3:10" ht="15">
      <c r="C180" s="48" t="s">
        <v>25</v>
      </c>
      <c r="D180" s="49"/>
      <c r="E180" s="48"/>
      <c r="F180" s="60"/>
      <c r="G180" s="60" t="s">
        <v>26</v>
      </c>
      <c r="H180" s="60"/>
      <c r="I180" s="60"/>
      <c r="J180" s="49"/>
    </row>
    <row r="181" spans="3:10" ht="15">
      <c r="C181" s="61" t="s">
        <v>4</v>
      </c>
      <c r="D181" s="63" t="s">
        <v>4</v>
      </c>
      <c r="E181" s="62" t="s">
        <v>4</v>
      </c>
      <c r="F181" s="62" t="s">
        <v>4</v>
      </c>
      <c r="G181" s="61" t="s">
        <v>5</v>
      </c>
      <c r="H181" s="63" t="s">
        <v>5</v>
      </c>
      <c r="I181" s="62" t="s">
        <v>6</v>
      </c>
      <c r="J181" s="63" t="s">
        <v>6</v>
      </c>
    </row>
    <row r="182" spans="3:10" ht="15">
      <c r="C182" s="66" t="s">
        <v>2</v>
      </c>
      <c r="D182" s="58" t="s">
        <v>3</v>
      </c>
      <c r="E182" s="37" t="s">
        <v>2</v>
      </c>
      <c r="F182" s="37" t="s">
        <v>3</v>
      </c>
      <c r="G182" s="66" t="s">
        <v>2</v>
      </c>
      <c r="H182" s="58" t="s">
        <v>3</v>
      </c>
      <c r="I182" s="37" t="s">
        <v>2</v>
      </c>
      <c r="J182" s="58" t="s">
        <v>3</v>
      </c>
    </row>
    <row r="183" spans="1:10" ht="15">
      <c r="A183" s="67" t="s">
        <v>16</v>
      </c>
      <c r="B183" s="56" t="s">
        <v>128</v>
      </c>
      <c r="C183" s="66"/>
      <c r="D183" s="58"/>
      <c r="E183" s="37"/>
      <c r="F183" s="37"/>
      <c r="G183" s="66"/>
      <c r="H183" s="58"/>
      <c r="I183" s="37"/>
      <c r="J183" s="58">
        <v>20</v>
      </c>
    </row>
    <row r="184" spans="1:10" ht="15">
      <c r="A184" s="67" t="s">
        <v>16</v>
      </c>
      <c r="B184" s="56" t="s">
        <v>133</v>
      </c>
      <c r="C184" s="66"/>
      <c r="D184" s="58"/>
      <c r="E184" s="37"/>
      <c r="F184" s="37"/>
      <c r="G184" s="66"/>
      <c r="H184" s="58"/>
      <c r="I184" s="37"/>
      <c r="J184" s="58">
        <v>130</v>
      </c>
    </row>
    <row r="185" spans="1:10" ht="15">
      <c r="A185" s="67" t="s">
        <v>16</v>
      </c>
      <c r="B185" s="56" t="s">
        <v>80</v>
      </c>
      <c r="C185" s="66"/>
      <c r="D185" s="58"/>
      <c r="E185" s="37"/>
      <c r="F185" s="37"/>
      <c r="G185" s="66"/>
      <c r="H185" s="58"/>
      <c r="I185" s="37"/>
      <c r="J185" s="58">
        <v>1376</v>
      </c>
    </row>
    <row r="186" spans="1:10" ht="15">
      <c r="A186" s="67" t="s">
        <v>16</v>
      </c>
      <c r="B186" s="56" t="s">
        <v>137</v>
      </c>
      <c r="C186" s="66"/>
      <c r="D186" s="58"/>
      <c r="E186" s="37"/>
      <c r="F186" s="37"/>
      <c r="G186" s="66"/>
      <c r="H186" s="58"/>
      <c r="I186" s="37"/>
      <c r="J186" s="58">
        <v>396</v>
      </c>
    </row>
    <row r="187" spans="1:10" ht="15">
      <c r="A187" s="67" t="s">
        <v>16</v>
      </c>
      <c r="B187" s="56" t="s">
        <v>135</v>
      </c>
      <c r="C187" s="66"/>
      <c r="D187" s="58"/>
      <c r="E187" s="37"/>
      <c r="F187" s="37"/>
      <c r="G187" s="66"/>
      <c r="H187" s="58"/>
      <c r="I187" s="37"/>
      <c r="J187" s="58">
        <v>303</v>
      </c>
    </row>
    <row r="188" spans="1:10" ht="15">
      <c r="A188" s="67" t="s">
        <v>16</v>
      </c>
      <c r="B188" s="56" t="s">
        <v>136</v>
      </c>
      <c r="C188" s="66"/>
      <c r="D188" s="58"/>
      <c r="E188" s="37"/>
      <c r="F188" s="37"/>
      <c r="G188" s="66"/>
      <c r="H188" s="58"/>
      <c r="I188" s="37"/>
      <c r="J188" s="58">
        <v>296</v>
      </c>
    </row>
    <row r="189" spans="1:10" ht="15">
      <c r="A189" s="67" t="s">
        <v>16</v>
      </c>
      <c r="B189" s="56" t="s">
        <v>134</v>
      </c>
      <c r="C189" s="66"/>
      <c r="D189" s="58"/>
      <c r="E189" s="37"/>
      <c r="F189" s="37"/>
      <c r="G189" s="66"/>
      <c r="H189" s="58"/>
      <c r="I189" s="37"/>
      <c r="J189" s="58">
        <v>74</v>
      </c>
    </row>
    <row r="190" spans="1:10" ht="15">
      <c r="A190" s="67" t="s">
        <v>16</v>
      </c>
      <c r="B190" s="56" t="s">
        <v>138</v>
      </c>
      <c r="C190" s="66"/>
      <c r="D190" s="58"/>
      <c r="E190" s="37"/>
      <c r="F190" s="37"/>
      <c r="G190" s="66"/>
      <c r="H190" s="58"/>
      <c r="I190" s="37"/>
      <c r="J190" s="58">
        <v>31</v>
      </c>
    </row>
    <row r="191" spans="1:10" ht="15">
      <c r="A191" s="67" t="s">
        <v>16</v>
      </c>
      <c r="B191" s="64" t="s">
        <v>77</v>
      </c>
      <c r="C191" s="66"/>
      <c r="D191" s="58"/>
      <c r="E191" s="37"/>
      <c r="F191" s="37"/>
      <c r="G191" s="66"/>
      <c r="H191" s="58"/>
      <c r="I191" s="37">
        <v>353</v>
      </c>
      <c r="J191" s="58"/>
    </row>
    <row r="192" spans="1:10" ht="15">
      <c r="A192" s="67" t="s">
        <v>16</v>
      </c>
      <c r="B192" s="64" t="s">
        <v>147</v>
      </c>
      <c r="C192" s="66"/>
      <c r="D192" s="58"/>
      <c r="E192" s="37"/>
      <c r="F192" s="37"/>
      <c r="G192" s="66"/>
      <c r="H192" s="58"/>
      <c r="I192" s="37"/>
      <c r="J192" s="58">
        <v>20</v>
      </c>
    </row>
    <row r="193" spans="1:10" ht="15">
      <c r="A193" s="67" t="s">
        <v>16</v>
      </c>
      <c r="C193" s="66"/>
      <c r="D193" s="58"/>
      <c r="E193" s="37"/>
      <c r="F193" s="37"/>
      <c r="G193" s="66"/>
      <c r="H193" s="58"/>
      <c r="I193" s="37"/>
      <c r="J193" s="58"/>
    </row>
    <row r="194" spans="1:10" ht="15">
      <c r="A194" s="67" t="s">
        <v>16</v>
      </c>
      <c r="C194" s="66"/>
      <c r="D194" s="58"/>
      <c r="E194" s="37"/>
      <c r="F194" s="37"/>
      <c r="G194" s="66"/>
      <c r="H194" s="58"/>
      <c r="I194" s="37"/>
      <c r="J194" s="58"/>
    </row>
    <row r="195" spans="3:10" ht="15">
      <c r="C195" s="48">
        <f>SUM(C183:C194)</f>
        <v>0</v>
      </c>
      <c r="D195" s="49">
        <f>SUM(D183:D194)</f>
        <v>0</v>
      </c>
      <c r="E195" s="48">
        <f aca="true" t="shared" si="9" ref="E195:J195">SUM(E183:E194)</f>
        <v>0</v>
      </c>
      <c r="F195" s="49">
        <f t="shared" si="9"/>
        <v>0</v>
      </c>
      <c r="G195" s="48">
        <f t="shared" si="9"/>
        <v>0</v>
      </c>
      <c r="H195" s="49">
        <f t="shared" si="9"/>
        <v>0</v>
      </c>
      <c r="I195" s="48">
        <f t="shared" si="9"/>
        <v>353</v>
      </c>
      <c r="J195" s="49">
        <f t="shared" si="9"/>
        <v>2646</v>
      </c>
    </row>
    <row r="198" spans="3:10" ht="15">
      <c r="C198" s="48" t="s">
        <v>25</v>
      </c>
      <c r="D198" s="49"/>
      <c r="E198" s="48"/>
      <c r="F198" s="60"/>
      <c r="G198" s="60" t="s">
        <v>26</v>
      </c>
      <c r="H198" s="60"/>
      <c r="I198" s="60"/>
      <c r="J198" s="49"/>
    </row>
    <row r="199" spans="3:10" ht="15">
      <c r="C199" s="61" t="s">
        <v>4</v>
      </c>
      <c r="D199" s="63" t="s">
        <v>4</v>
      </c>
      <c r="E199" s="62" t="s">
        <v>4</v>
      </c>
      <c r="F199" s="62" t="s">
        <v>4</v>
      </c>
      <c r="G199" s="61" t="s">
        <v>5</v>
      </c>
      <c r="H199" s="63" t="s">
        <v>5</v>
      </c>
      <c r="I199" s="62" t="s">
        <v>6</v>
      </c>
      <c r="J199" s="63" t="s">
        <v>6</v>
      </c>
    </row>
    <row r="200" spans="3:10" ht="15">
      <c r="C200" s="66" t="s">
        <v>2</v>
      </c>
      <c r="D200" s="58" t="s">
        <v>3</v>
      </c>
      <c r="E200" s="37" t="s">
        <v>2</v>
      </c>
      <c r="F200" s="37" t="s">
        <v>3</v>
      </c>
      <c r="G200" s="66" t="s">
        <v>2</v>
      </c>
      <c r="H200" s="58" t="s">
        <v>3</v>
      </c>
      <c r="I200" s="37" t="s">
        <v>2</v>
      </c>
      <c r="J200" s="58" t="s">
        <v>3</v>
      </c>
    </row>
    <row r="201" spans="1:10" ht="15">
      <c r="A201" s="67" t="s">
        <v>17</v>
      </c>
      <c r="B201" s="56" t="s">
        <v>128</v>
      </c>
      <c r="C201" s="66"/>
      <c r="D201" s="58"/>
      <c r="E201" s="37"/>
      <c r="F201" s="37"/>
      <c r="G201" s="66"/>
      <c r="H201" s="58"/>
      <c r="I201" s="37">
        <v>23597</v>
      </c>
      <c r="J201" s="58"/>
    </row>
    <row r="202" spans="1:10" ht="15">
      <c r="A202" s="67" t="s">
        <v>17</v>
      </c>
      <c r="B202" s="56" t="s">
        <v>77</v>
      </c>
      <c r="C202" s="66" t="s">
        <v>7</v>
      </c>
      <c r="D202" s="58"/>
      <c r="E202" s="37"/>
      <c r="F202" s="37"/>
      <c r="G202" s="66"/>
      <c r="H202" s="58"/>
      <c r="I202" s="37">
        <v>132</v>
      </c>
      <c r="J202" s="58"/>
    </row>
    <row r="203" spans="1:10" ht="15">
      <c r="A203" s="67" t="s">
        <v>17</v>
      </c>
      <c r="B203" s="56" t="s">
        <v>128</v>
      </c>
      <c r="C203" s="66"/>
      <c r="D203" s="58"/>
      <c r="E203" s="37"/>
      <c r="F203" s="37"/>
      <c r="G203" s="66"/>
      <c r="H203" s="57" t="s">
        <v>7</v>
      </c>
      <c r="I203" s="37"/>
      <c r="J203" s="58"/>
    </row>
    <row r="204" spans="1:10" ht="15">
      <c r="A204" s="67" t="s">
        <v>17</v>
      </c>
      <c r="B204" s="56" t="s">
        <v>139</v>
      </c>
      <c r="C204" s="66"/>
      <c r="D204" s="58"/>
      <c r="E204" s="37"/>
      <c r="F204" s="37"/>
      <c r="G204" s="66"/>
      <c r="H204" s="58"/>
      <c r="I204" s="37"/>
      <c r="J204" s="58">
        <v>45</v>
      </c>
    </row>
    <row r="205" spans="1:10" ht="15">
      <c r="A205" s="67" t="s">
        <v>17</v>
      </c>
      <c r="B205" s="56" t="s">
        <v>128</v>
      </c>
      <c r="C205" s="66"/>
      <c r="D205" s="58"/>
      <c r="E205" s="37"/>
      <c r="F205" s="37"/>
      <c r="G205" s="66"/>
      <c r="H205" s="58"/>
      <c r="I205" s="37"/>
      <c r="J205" s="58">
        <v>270</v>
      </c>
    </row>
    <row r="206" spans="1:10" ht="15">
      <c r="A206" s="67" t="s">
        <v>17</v>
      </c>
      <c r="B206" s="56" t="s">
        <v>128</v>
      </c>
      <c r="C206" s="66"/>
      <c r="D206" s="58"/>
      <c r="E206" s="37"/>
      <c r="F206" s="37"/>
      <c r="G206" s="66"/>
      <c r="H206" s="58"/>
      <c r="I206" s="37"/>
      <c r="J206" s="58">
        <v>118</v>
      </c>
    </row>
    <row r="207" spans="1:10" ht="15">
      <c r="A207" s="67" t="s">
        <v>17</v>
      </c>
      <c r="B207" s="56" t="s">
        <v>128</v>
      </c>
      <c r="C207" s="66"/>
      <c r="D207" s="58"/>
      <c r="E207" s="37"/>
      <c r="F207" s="37"/>
      <c r="G207" s="66"/>
      <c r="H207" s="58"/>
      <c r="I207" s="37"/>
      <c r="J207" s="58">
        <v>1084</v>
      </c>
    </row>
    <row r="208" spans="1:10" ht="15">
      <c r="A208" s="67" t="s">
        <v>17</v>
      </c>
      <c r="B208" s="56" t="s">
        <v>128</v>
      </c>
      <c r="C208" s="66"/>
      <c r="D208" s="58"/>
      <c r="E208" s="37"/>
      <c r="F208" s="37"/>
      <c r="G208" s="66"/>
      <c r="H208" s="58"/>
      <c r="I208" s="37"/>
      <c r="J208" s="58">
        <v>30</v>
      </c>
    </row>
    <row r="209" spans="1:10" ht="15">
      <c r="A209" s="67" t="s">
        <v>17</v>
      </c>
      <c r="B209" s="56" t="s">
        <v>140</v>
      </c>
      <c r="C209" s="66"/>
      <c r="D209" s="58"/>
      <c r="E209" s="37"/>
      <c r="F209" s="37"/>
      <c r="G209" s="66"/>
      <c r="H209" s="58"/>
      <c r="I209" s="37"/>
      <c r="J209" s="58">
        <v>475</v>
      </c>
    </row>
    <row r="210" spans="1:10" ht="15">
      <c r="A210" s="67" t="s">
        <v>17</v>
      </c>
      <c r="B210" s="56" t="s">
        <v>141</v>
      </c>
      <c r="C210" s="66"/>
      <c r="D210" s="58"/>
      <c r="E210" s="37"/>
      <c r="F210" s="37"/>
      <c r="G210" s="66"/>
      <c r="H210" s="58"/>
      <c r="I210" s="37"/>
      <c r="J210" s="58">
        <v>45</v>
      </c>
    </row>
    <row r="211" spans="1:10" ht="15">
      <c r="A211" s="67" t="s">
        <v>17</v>
      </c>
      <c r="B211" s="56" t="s">
        <v>80</v>
      </c>
      <c r="C211" s="66"/>
      <c r="D211" s="69"/>
      <c r="E211" s="66"/>
      <c r="F211" s="37"/>
      <c r="G211" s="66"/>
      <c r="H211" s="58"/>
      <c r="I211" s="37"/>
      <c r="J211" s="58">
        <v>409</v>
      </c>
    </row>
    <row r="212" spans="1:10" ht="15">
      <c r="A212" s="67" t="s">
        <v>17</v>
      </c>
      <c r="B212" s="56" t="s">
        <v>143</v>
      </c>
      <c r="C212" s="66"/>
      <c r="D212" s="58">
        <v>8697</v>
      </c>
      <c r="E212" s="37"/>
      <c r="F212" s="37"/>
      <c r="G212" s="66"/>
      <c r="H212" s="58"/>
      <c r="I212" s="37"/>
      <c r="J212" s="58" t="s">
        <v>7</v>
      </c>
    </row>
    <row r="213" spans="1:10" ht="15">
      <c r="A213" s="67" t="s">
        <v>17</v>
      </c>
      <c r="C213" s="66"/>
      <c r="D213" s="58"/>
      <c r="E213" s="37"/>
      <c r="F213" s="37"/>
      <c r="G213" s="66"/>
      <c r="H213" s="58"/>
      <c r="I213" s="37"/>
      <c r="J213" s="58"/>
    </row>
    <row r="214" spans="1:10" ht="15">
      <c r="A214" s="67" t="s">
        <v>17</v>
      </c>
      <c r="C214" s="66"/>
      <c r="D214" s="58"/>
      <c r="E214" s="37"/>
      <c r="F214" s="37"/>
      <c r="G214" s="66"/>
      <c r="H214" s="58"/>
      <c r="I214" s="37"/>
      <c r="J214" s="58"/>
    </row>
    <row r="215" spans="1:10" ht="15">
      <c r="A215" s="67" t="s">
        <v>17</v>
      </c>
      <c r="C215" s="66"/>
      <c r="D215" s="58"/>
      <c r="E215" s="37"/>
      <c r="F215" s="37"/>
      <c r="G215" s="66"/>
      <c r="H215" s="58"/>
      <c r="I215" s="37"/>
      <c r="J215" s="58"/>
    </row>
    <row r="216" spans="1:10" ht="15">
      <c r="A216" s="67" t="s">
        <v>17</v>
      </c>
      <c r="C216" s="66"/>
      <c r="D216" s="58"/>
      <c r="E216" s="37"/>
      <c r="F216" s="37"/>
      <c r="G216" s="66"/>
      <c r="H216" s="58"/>
      <c r="I216" s="37"/>
      <c r="J216" s="58"/>
    </row>
    <row r="217" spans="3:10" ht="15">
      <c r="C217" s="66"/>
      <c r="D217" s="58"/>
      <c r="E217" s="37"/>
      <c r="F217" s="37"/>
      <c r="G217" s="66"/>
      <c r="H217" s="58"/>
      <c r="I217" s="37"/>
      <c r="J217" s="58"/>
    </row>
    <row r="218" spans="3:10" ht="15">
      <c r="C218" s="48">
        <f>SUM(C201:C217)</f>
        <v>0</v>
      </c>
      <c r="D218" s="49">
        <f>SUM(D201:D217)</f>
        <v>8697</v>
      </c>
      <c r="E218" s="48">
        <f aca="true" t="shared" si="10" ref="E218:J218">SUM(E201:E217)</f>
        <v>0</v>
      </c>
      <c r="F218" s="49">
        <f t="shared" si="10"/>
        <v>0</v>
      </c>
      <c r="G218" s="48">
        <f t="shared" si="10"/>
        <v>0</v>
      </c>
      <c r="H218" s="49">
        <f t="shared" si="10"/>
        <v>0</v>
      </c>
      <c r="I218" s="48">
        <f t="shared" si="10"/>
        <v>23729</v>
      </c>
      <c r="J218" s="49">
        <f t="shared" si="10"/>
        <v>2476</v>
      </c>
    </row>
    <row r="221" ht="15">
      <c r="J221" s="56" t="s">
        <v>7</v>
      </c>
    </row>
    <row r="222" spans="3:10" ht="15">
      <c r="C222" s="48" t="s">
        <v>25</v>
      </c>
      <c r="D222" s="49"/>
      <c r="E222" s="48"/>
      <c r="F222" s="60"/>
      <c r="G222" s="60" t="s">
        <v>26</v>
      </c>
      <c r="H222" s="60"/>
      <c r="I222" s="60"/>
      <c r="J222" s="49"/>
    </row>
    <row r="223" spans="3:10" ht="15">
      <c r="C223" s="61" t="s">
        <v>4</v>
      </c>
      <c r="D223" s="63" t="s">
        <v>4</v>
      </c>
      <c r="E223" s="62" t="s">
        <v>4</v>
      </c>
      <c r="F223" s="62" t="s">
        <v>4</v>
      </c>
      <c r="G223" s="61" t="s">
        <v>5</v>
      </c>
      <c r="H223" s="63" t="s">
        <v>5</v>
      </c>
      <c r="I223" s="62" t="s">
        <v>6</v>
      </c>
      <c r="J223" s="63" t="s">
        <v>6</v>
      </c>
    </row>
    <row r="224" spans="3:10" ht="15">
      <c r="C224" s="66" t="s">
        <v>2</v>
      </c>
      <c r="D224" s="58" t="s">
        <v>3</v>
      </c>
      <c r="E224" s="37" t="s">
        <v>2</v>
      </c>
      <c r="F224" s="37" t="s">
        <v>3</v>
      </c>
      <c r="G224" s="66" t="s">
        <v>2</v>
      </c>
      <c r="H224" s="58" t="s">
        <v>3</v>
      </c>
      <c r="I224" s="37" t="s">
        <v>2</v>
      </c>
      <c r="J224" s="58" t="s">
        <v>3</v>
      </c>
    </row>
    <row r="225" spans="1:10" ht="15">
      <c r="A225" s="67" t="s">
        <v>18</v>
      </c>
      <c r="B225" s="56" t="s">
        <v>145</v>
      </c>
      <c r="C225" s="66"/>
      <c r="D225" s="58"/>
      <c r="E225" s="37"/>
      <c r="F225" s="37"/>
      <c r="G225" s="66"/>
      <c r="H225" s="58"/>
      <c r="I225" s="37">
        <v>1070</v>
      </c>
      <c r="J225" s="58"/>
    </row>
    <row r="226" spans="1:10" ht="15">
      <c r="A226" s="67" t="s">
        <v>18</v>
      </c>
      <c r="C226" s="66"/>
      <c r="D226" s="58"/>
      <c r="E226" s="37"/>
      <c r="F226" s="37"/>
      <c r="G226" s="66"/>
      <c r="H226" s="58"/>
      <c r="I226" s="37"/>
      <c r="J226" s="58"/>
    </row>
    <row r="227" spans="1:10" ht="15">
      <c r="A227" s="67" t="s">
        <v>18</v>
      </c>
      <c r="C227" s="66"/>
      <c r="D227" s="58"/>
      <c r="E227" s="37"/>
      <c r="F227" s="37"/>
      <c r="G227" s="66"/>
      <c r="H227" s="58"/>
      <c r="I227" s="37"/>
      <c r="J227" s="58"/>
    </row>
    <row r="228" spans="1:10" ht="15">
      <c r="A228" s="67" t="s">
        <v>18</v>
      </c>
      <c r="C228" s="66"/>
      <c r="D228" s="58"/>
      <c r="E228" s="37"/>
      <c r="F228" s="37"/>
      <c r="G228" s="66"/>
      <c r="H228" s="58"/>
      <c r="I228" s="37"/>
      <c r="J228" s="58"/>
    </row>
    <row r="229" spans="1:10" ht="15">
      <c r="A229" s="67" t="s">
        <v>18</v>
      </c>
      <c r="C229" s="66"/>
      <c r="D229" s="58"/>
      <c r="E229" s="37"/>
      <c r="F229" s="37"/>
      <c r="G229" s="66"/>
      <c r="H229" s="58"/>
      <c r="I229" s="37"/>
      <c r="J229" s="58"/>
    </row>
    <row r="230" spans="1:10" ht="15">
      <c r="A230" s="67" t="s">
        <v>18</v>
      </c>
      <c r="C230" s="66"/>
      <c r="D230" s="58"/>
      <c r="E230" s="37"/>
      <c r="F230" s="37"/>
      <c r="G230" s="66"/>
      <c r="H230" s="58"/>
      <c r="I230" s="37"/>
      <c r="J230" s="58"/>
    </row>
    <row r="231" spans="1:10" ht="15">
      <c r="A231" s="67" t="s">
        <v>18</v>
      </c>
      <c r="C231" s="66"/>
      <c r="D231" s="58"/>
      <c r="E231" s="37"/>
      <c r="F231" s="37"/>
      <c r="G231" s="66"/>
      <c r="H231" s="58"/>
      <c r="I231" s="37"/>
      <c r="J231" s="58"/>
    </row>
    <row r="232" spans="1:10" ht="15">
      <c r="A232" s="67" t="s">
        <v>18</v>
      </c>
      <c r="C232" s="66"/>
      <c r="D232" s="58"/>
      <c r="E232" s="37"/>
      <c r="F232" s="37"/>
      <c r="G232" s="66"/>
      <c r="H232" s="58"/>
      <c r="I232" s="37"/>
      <c r="J232" s="58"/>
    </row>
    <row r="233" spans="1:10" ht="15">
      <c r="A233" s="67" t="s">
        <v>18</v>
      </c>
      <c r="C233" s="66"/>
      <c r="D233" s="58"/>
      <c r="E233" s="37"/>
      <c r="F233" s="37"/>
      <c r="G233" s="66"/>
      <c r="H233" s="58"/>
      <c r="I233" s="37"/>
      <c r="J233" s="58"/>
    </row>
    <row r="234" spans="1:10" ht="15">
      <c r="A234" s="67"/>
      <c r="C234" s="66"/>
      <c r="D234" s="58"/>
      <c r="E234" s="37"/>
      <c r="F234" s="37"/>
      <c r="G234" s="66"/>
      <c r="H234" s="58"/>
      <c r="I234" s="37"/>
      <c r="J234" s="58"/>
    </row>
    <row r="235" spans="3:10" ht="15">
      <c r="C235" s="66"/>
      <c r="D235" s="58"/>
      <c r="E235" s="37"/>
      <c r="F235" s="37"/>
      <c r="G235" s="66"/>
      <c r="H235" s="58"/>
      <c r="I235" s="37"/>
      <c r="J235" s="58"/>
    </row>
    <row r="236" spans="3:10" ht="15">
      <c r="C236" s="48">
        <f>SUM(C225:C235)</f>
        <v>0</v>
      </c>
      <c r="D236" s="49">
        <f>SUM(D225:D235)</f>
        <v>0</v>
      </c>
      <c r="E236" s="48">
        <f aca="true" t="shared" si="11" ref="E236:J236">SUM(E225:E235)</f>
        <v>0</v>
      </c>
      <c r="F236" s="49">
        <f t="shared" si="11"/>
        <v>0</v>
      </c>
      <c r="G236" s="48">
        <f t="shared" si="11"/>
        <v>0</v>
      </c>
      <c r="H236" s="49">
        <f t="shared" si="11"/>
        <v>0</v>
      </c>
      <c r="I236" s="48">
        <f t="shared" si="11"/>
        <v>1070</v>
      </c>
      <c r="J236" s="49">
        <f t="shared" si="11"/>
        <v>0</v>
      </c>
    </row>
    <row r="239" spans="3:10" ht="15">
      <c r="C239" s="56">
        <f aca="true" t="shared" si="12" ref="C239:J239">+C21+C39+C59+C77+C99+C122+C135+C155+C176+C195+C218+C236</f>
        <v>0</v>
      </c>
      <c r="D239" s="56">
        <f t="shared" si="12"/>
        <v>22267</v>
      </c>
      <c r="E239" s="56">
        <f t="shared" si="12"/>
        <v>4955</v>
      </c>
      <c r="F239" s="56">
        <f t="shared" si="12"/>
        <v>43785</v>
      </c>
      <c r="G239" s="56">
        <f t="shared" si="12"/>
        <v>0</v>
      </c>
      <c r="H239" s="56">
        <f t="shared" si="12"/>
        <v>0</v>
      </c>
      <c r="I239" s="56">
        <f t="shared" si="12"/>
        <v>33081</v>
      </c>
      <c r="J239" s="56">
        <f t="shared" si="12"/>
        <v>44947</v>
      </c>
    </row>
    <row r="242" ht="15.75" thickBot="1"/>
    <row r="243" spans="2:13" ht="15">
      <c r="B243" s="67"/>
      <c r="C243" s="61">
        <f aca="true" t="shared" si="13" ref="C243:J243">+C21+C39+C59+C77+C99+C122+C135+C155+C176+C195+C218+C236</f>
        <v>0</v>
      </c>
      <c r="D243" s="62">
        <f t="shared" si="13"/>
        <v>22267</v>
      </c>
      <c r="E243" s="62">
        <f t="shared" si="13"/>
        <v>4955</v>
      </c>
      <c r="F243" s="62">
        <f t="shared" si="13"/>
        <v>43785</v>
      </c>
      <c r="G243" s="62">
        <f t="shared" si="13"/>
        <v>0</v>
      </c>
      <c r="H243" s="62">
        <f t="shared" si="13"/>
        <v>0</v>
      </c>
      <c r="I243" s="62">
        <f t="shared" si="13"/>
        <v>33081</v>
      </c>
      <c r="J243" s="63">
        <f t="shared" si="13"/>
        <v>44947</v>
      </c>
      <c r="L243" s="70">
        <f>+C243+E243+G243+I243</f>
        <v>38036</v>
      </c>
      <c r="M243" s="70">
        <f>+D243+F243+H243+J243</f>
        <v>110999</v>
      </c>
    </row>
    <row r="244" spans="2:12" ht="15.75" thickBot="1">
      <c r="B244" s="67"/>
      <c r="C244" s="71"/>
      <c r="D244" s="72">
        <f>+C243-D243</f>
        <v>-22267</v>
      </c>
      <c r="E244" s="72"/>
      <c r="F244" s="72">
        <f>+E243-F243</f>
        <v>-38830</v>
      </c>
      <c r="G244" s="72"/>
      <c r="H244" s="72">
        <f>+G243-H243</f>
        <v>0</v>
      </c>
      <c r="I244" s="72"/>
      <c r="J244" s="73">
        <f>+I243-J243</f>
        <v>-11866</v>
      </c>
      <c r="L244" s="74">
        <f>SUM(C244:J244)</f>
        <v>-72963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3"/>
  <sheetViews>
    <sheetView zoomScalePageLayoutView="0" workbookViewId="0" topLeftCell="A43">
      <selection activeCell="H13" sqref="H13"/>
    </sheetView>
  </sheetViews>
  <sheetFormatPr defaultColWidth="8.8515625" defaultRowHeight="15"/>
  <cols>
    <col min="1" max="1" width="8.8515625" style="2" customWidth="1"/>
    <col min="2" max="2" width="33.28125" style="2" customWidth="1"/>
    <col min="3" max="3" width="12.28125" style="2" customWidth="1"/>
    <col min="4" max="5" width="12.28125" style="3" customWidth="1"/>
    <col min="6" max="6" width="14.28125" style="3" customWidth="1"/>
    <col min="7" max="8" width="12.28125" style="3" customWidth="1"/>
    <col min="9" max="9" width="8.8515625" style="3" customWidth="1"/>
    <col min="10" max="10" width="10.140625" style="2" bestFit="1" customWidth="1"/>
    <col min="11" max="11" width="11.28125" style="2" bestFit="1" customWidth="1"/>
    <col min="12" max="16384" width="8.8515625" style="2" customWidth="1"/>
  </cols>
  <sheetData>
    <row r="2" ht="30">
      <c r="B2" s="36" t="s">
        <v>61</v>
      </c>
    </row>
    <row r="4" spans="2:3" ht="23.25">
      <c r="B4" s="40">
        <v>2022</v>
      </c>
      <c r="C4" s="5"/>
    </row>
    <row r="5" spans="2:3" ht="15.75">
      <c r="B5" s="5" t="s">
        <v>144</v>
      </c>
      <c r="C5" s="5"/>
    </row>
    <row r="6" spans="2:6" ht="15.75">
      <c r="B6" s="5"/>
      <c r="C6" s="5"/>
      <c r="D6" s="18" t="s">
        <v>54</v>
      </c>
      <c r="E6" s="28"/>
      <c r="F6" s="15"/>
    </row>
    <row r="7" spans="3:6" ht="31.5">
      <c r="C7" s="45" t="s">
        <v>25</v>
      </c>
      <c r="D7" s="14"/>
      <c r="E7" s="17" t="s">
        <v>27</v>
      </c>
      <c r="F7" s="15"/>
    </row>
    <row r="8" spans="2:8" ht="31.5">
      <c r="B8" s="12"/>
      <c r="C8" s="46" t="s">
        <v>55</v>
      </c>
      <c r="D8" s="47" t="s">
        <v>55</v>
      </c>
      <c r="E8" s="9" t="s">
        <v>22</v>
      </c>
      <c r="F8" s="47" t="s">
        <v>23</v>
      </c>
      <c r="H8" s="9" t="s">
        <v>1</v>
      </c>
    </row>
    <row r="9" spans="2:8" ht="15.75">
      <c r="B9" s="12"/>
      <c r="C9" s="22"/>
      <c r="D9" s="22"/>
      <c r="E9" s="22"/>
      <c r="F9" s="22"/>
      <c r="H9" s="23"/>
    </row>
    <row r="10" spans="2:8" ht="15.75">
      <c r="B10" s="16" t="s">
        <v>59</v>
      </c>
      <c r="C10" s="7">
        <v>48385</v>
      </c>
      <c r="D10" s="7">
        <v>-18700</v>
      </c>
      <c r="E10" s="7">
        <v>10000</v>
      </c>
      <c r="F10" s="39">
        <v>74939</v>
      </c>
      <c r="H10" s="7">
        <f>SUM(C10:F10)</f>
        <v>114624</v>
      </c>
    </row>
    <row r="11" spans="2:8" ht="15.75">
      <c r="B11" s="16" t="s">
        <v>62</v>
      </c>
      <c r="C11" s="7"/>
      <c r="D11" s="7"/>
      <c r="E11" s="7"/>
      <c r="F11" s="39">
        <v>-704</v>
      </c>
      <c r="H11" s="7">
        <f>SUM(C11:F11)</f>
        <v>-704</v>
      </c>
    </row>
    <row r="12" spans="2:8" ht="15.75">
      <c r="B12" s="16" t="s">
        <v>53</v>
      </c>
      <c r="C12" s="7">
        <v>21000</v>
      </c>
      <c r="D12" s="7">
        <v>39000</v>
      </c>
      <c r="E12" s="7">
        <v>10000</v>
      </c>
      <c r="F12" s="7">
        <v>45000</v>
      </c>
      <c r="H12" s="7">
        <v>121000</v>
      </c>
    </row>
    <row r="13" spans="2:8" ht="15.75">
      <c r="B13" s="16" t="s">
        <v>1</v>
      </c>
      <c r="C13" s="7">
        <f>SUM(C10:C12)</f>
        <v>69385</v>
      </c>
      <c r="D13" s="7">
        <f>SUM(D10:D12)</f>
        <v>20300</v>
      </c>
      <c r="E13" s="7">
        <f>SUM(E10:E12)</f>
        <v>20000</v>
      </c>
      <c r="F13" s="7">
        <f>SUM(F10:F12)</f>
        <v>119235</v>
      </c>
      <c r="G13" s="13"/>
      <c r="H13" s="7">
        <f>SUM(H10:H12)</f>
        <v>234920</v>
      </c>
    </row>
    <row r="14" spans="2:8" ht="15.75">
      <c r="B14" s="12"/>
      <c r="C14" s="13"/>
      <c r="D14" s="13"/>
      <c r="E14" s="13"/>
      <c r="F14" s="13"/>
      <c r="G14" s="13"/>
      <c r="H14" s="13"/>
    </row>
    <row r="15" spans="2:8" ht="15.75">
      <c r="B15" s="12"/>
      <c r="C15" s="13"/>
      <c r="D15" s="13"/>
      <c r="E15" s="13"/>
      <c r="F15" s="13"/>
      <c r="H15" s="13"/>
    </row>
    <row r="16" spans="2:8" ht="31.5">
      <c r="B16" s="6" t="s">
        <v>28</v>
      </c>
      <c r="C16" s="75" t="str">
        <f>+C8</f>
        <v>Tjeneste-ydelser</v>
      </c>
      <c r="D16" s="76" t="str">
        <f>+D8</f>
        <v>Tjeneste-ydelser</v>
      </c>
      <c r="E16" s="77" t="str">
        <f>+E8</f>
        <v>Fødevarer</v>
      </c>
      <c r="F16" s="76" t="str">
        <f>+F8</f>
        <v>Øvrige varer</v>
      </c>
      <c r="G16" s="27"/>
      <c r="H16" s="24"/>
    </row>
    <row r="17" spans="2:8" ht="15.75">
      <c r="B17" s="19" t="s">
        <v>29</v>
      </c>
      <c r="C17" s="44"/>
      <c r="D17" s="41"/>
      <c r="E17" s="42"/>
      <c r="F17" s="43"/>
      <c r="H17" s="21">
        <f aca="true" t="shared" si="0" ref="H17:H33">SUM(C17:F17)</f>
        <v>0</v>
      </c>
    </row>
    <row r="18" spans="2:8" ht="15.75">
      <c r="B18" s="19" t="s">
        <v>30</v>
      </c>
      <c r="C18" s="44"/>
      <c r="D18" s="41"/>
      <c r="E18" s="44"/>
      <c r="F18" s="43"/>
      <c r="H18" s="21">
        <f t="shared" si="0"/>
        <v>0</v>
      </c>
    </row>
    <row r="19" spans="2:8" ht="15.75">
      <c r="B19" s="19" t="s">
        <v>31</v>
      </c>
      <c r="C19" s="44"/>
      <c r="D19" s="41"/>
      <c r="E19" s="44"/>
      <c r="F19" s="43"/>
      <c r="H19" s="21">
        <f t="shared" si="0"/>
        <v>0</v>
      </c>
    </row>
    <row r="20" spans="2:8" ht="15.75">
      <c r="B20" s="19" t="s">
        <v>116</v>
      </c>
      <c r="C20" s="44"/>
      <c r="D20" s="41"/>
      <c r="E20" s="44"/>
      <c r="F20" s="43"/>
      <c r="H20" s="21">
        <f t="shared" si="0"/>
        <v>0</v>
      </c>
    </row>
    <row r="21" spans="2:8" ht="15.75">
      <c r="B21" s="19" t="s">
        <v>35</v>
      </c>
      <c r="C21" s="44"/>
      <c r="D21" s="41"/>
      <c r="E21" s="44"/>
      <c r="F21" s="43"/>
      <c r="H21" s="21">
        <f t="shared" si="0"/>
        <v>0</v>
      </c>
    </row>
    <row r="22" spans="2:8" ht="15.75">
      <c r="B22" s="19" t="s">
        <v>36</v>
      </c>
      <c r="C22" s="44"/>
      <c r="D22" s="41"/>
      <c r="E22" s="44"/>
      <c r="F22" s="43"/>
      <c r="H22" s="21">
        <f t="shared" si="0"/>
        <v>0</v>
      </c>
    </row>
    <row r="23" spans="2:8" ht="15.75">
      <c r="B23" s="19" t="s">
        <v>56</v>
      </c>
      <c r="C23" s="44"/>
      <c r="D23" s="41"/>
      <c r="E23" s="44"/>
      <c r="F23" s="43"/>
      <c r="H23" s="21">
        <f t="shared" si="0"/>
        <v>0</v>
      </c>
    </row>
    <row r="24" spans="2:8" ht="15.75">
      <c r="B24" s="19" t="s">
        <v>52</v>
      </c>
      <c r="C24" s="44"/>
      <c r="D24" s="41"/>
      <c r="E24" s="44"/>
      <c r="F24" s="43"/>
      <c r="H24" s="21">
        <f t="shared" si="0"/>
        <v>0</v>
      </c>
    </row>
    <row r="25" spans="2:8" ht="15.75">
      <c r="B25" s="19" t="s">
        <v>57</v>
      </c>
      <c r="C25" s="44"/>
      <c r="D25" s="41"/>
      <c r="E25" s="44"/>
      <c r="F25" s="44"/>
      <c r="H25" s="21">
        <f t="shared" si="0"/>
        <v>0</v>
      </c>
    </row>
    <row r="26" spans="2:8" ht="15.75">
      <c r="B26" s="19" t="s">
        <v>60</v>
      </c>
      <c r="C26" s="44"/>
      <c r="D26" s="41"/>
      <c r="E26" s="44"/>
      <c r="F26" s="43"/>
      <c r="H26" s="21">
        <f t="shared" si="0"/>
        <v>0</v>
      </c>
    </row>
    <row r="27" spans="2:8" ht="15.75">
      <c r="B27" s="19" t="s">
        <v>58</v>
      </c>
      <c r="C27" s="44"/>
      <c r="D27" s="41"/>
      <c r="E27" s="44"/>
      <c r="F27" s="43"/>
      <c r="H27" s="21">
        <f t="shared" si="0"/>
        <v>0</v>
      </c>
    </row>
    <row r="28" spans="2:8" ht="15.75">
      <c r="B28" s="19" t="s">
        <v>48</v>
      </c>
      <c r="C28" s="21"/>
      <c r="D28" s="13"/>
      <c r="E28" s="21"/>
      <c r="F28" s="20"/>
      <c r="H28" s="21">
        <f t="shared" si="0"/>
        <v>0</v>
      </c>
    </row>
    <row r="29" spans="2:8" ht="15.75">
      <c r="B29" s="19" t="s">
        <v>49</v>
      </c>
      <c r="C29" s="21"/>
      <c r="D29" s="41"/>
      <c r="E29" s="21"/>
      <c r="F29" s="20"/>
      <c r="H29" s="21">
        <f t="shared" si="0"/>
        <v>0</v>
      </c>
    </row>
    <row r="30" spans="2:8" ht="15.75">
      <c r="B30" s="19" t="s">
        <v>51</v>
      </c>
      <c r="C30" s="21"/>
      <c r="D30" s="41"/>
      <c r="E30" s="21"/>
      <c r="F30" s="20"/>
      <c r="H30" s="21">
        <f t="shared" si="0"/>
        <v>0</v>
      </c>
    </row>
    <row r="31" spans="2:8" ht="15.75">
      <c r="B31" s="19" t="s">
        <v>115</v>
      </c>
      <c r="C31" s="21"/>
      <c r="D31" s="13"/>
      <c r="E31" s="21"/>
      <c r="F31" s="20"/>
      <c r="H31" s="21">
        <f t="shared" si="0"/>
        <v>0</v>
      </c>
    </row>
    <row r="32" spans="2:8" ht="15.75">
      <c r="B32" s="19" t="s">
        <v>37</v>
      </c>
      <c r="C32" s="21"/>
      <c r="D32" s="13"/>
      <c r="E32" s="21"/>
      <c r="F32" s="20"/>
      <c r="H32" s="21">
        <f t="shared" si="0"/>
        <v>0</v>
      </c>
    </row>
    <row r="33" spans="2:8" ht="15.75">
      <c r="B33" s="19" t="s">
        <v>50</v>
      </c>
      <c r="C33" s="21"/>
      <c r="D33" s="13"/>
      <c r="E33" s="21"/>
      <c r="F33" s="20"/>
      <c r="H33" s="21">
        <f t="shared" si="0"/>
        <v>0</v>
      </c>
    </row>
    <row r="34" spans="2:8" ht="15.75">
      <c r="B34" s="19"/>
      <c r="C34" s="21"/>
      <c r="D34" s="30"/>
      <c r="E34" s="30"/>
      <c r="F34" s="20"/>
      <c r="H34" s="21" t="s">
        <v>7</v>
      </c>
    </row>
    <row r="35" spans="2:9" ht="15.75">
      <c r="B35" s="6" t="s">
        <v>32</v>
      </c>
      <c r="C35" s="18">
        <f>SUM(C17:C34)</f>
        <v>0</v>
      </c>
      <c r="D35" s="18">
        <f>SUM(D17:D34)</f>
        <v>0</v>
      </c>
      <c r="E35" s="18">
        <f>SUM(E17:E34)</f>
        <v>0</v>
      </c>
      <c r="F35" s="18">
        <f>SUM(F17:F34)</f>
        <v>0</v>
      </c>
      <c r="G35" s="8"/>
      <c r="H35" s="18">
        <f>SUM(H17:H34)</f>
        <v>0</v>
      </c>
      <c r="I35" s="38"/>
    </row>
    <row r="36" spans="2:8" ht="15.75">
      <c r="B36" s="12"/>
      <c r="C36" s="13"/>
      <c r="D36" s="13"/>
      <c r="E36" s="13"/>
      <c r="F36" s="13"/>
      <c r="H36" s="13"/>
    </row>
    <row r="37" spans="2:8" ht="15.75">
      <c r="B37" s="12"/>
      <c r="C37" s="12"/>
      <c r="D37" s="13"/>
      <c r="E37" s="13"/>
      <c r="F37" s="13"/>
      <c r="H37" s="13"/>
    </row>
    <row r="38" spans="2:8" ht="47.25">
      <c r="B38" s="6" t="s">
        <v>33</v>
      </c>
      <c r="C38" s="76" t="str">
        <f>+C16</f>
        <v>Tjeneste-ydelser</v>
      </c>
      <c r="D38" s="76" t="str">
        <f>+D16</f>
        <v>Tjeneste-ydelser</v>
      </c>
      <c r="E38" s="76" t="str">
        <f>+E16</f>
        <v>Fødevarer</v>
      </c>
      <c r="F38" s="76" t="str">
        <f>+F16</f>
        <v>Øvrige varer</v>
      </c>
      <c r="G38" s="26"/>
      <c r="H38" s="25" t="s">
        <v>7</v>
      </c>
    </row>
    <row r="39" spans="2:8" ht="15">
      <c r="B39" s="10" t="s">
        <v>8</v>
      </c>
      <c r="C39" s="54">
        <f>+Registrering!C21-Registrering!D21</f>
        <v>-4236</v>
      </c>
      <c r="D39" s="53">
        <f>+Registrering!E21-Registrering!F21</f>
        <v>-5030</v>
      </c>
      <c r="E39" s="54">
        <f>+Registrering!G21-Registrering!H21</f>
        <v>0</v>
      </c>
      <c r="F39" s="54">
        <f>+Registrering!I21-Registrering!J21</f>
        <v>-49</v>
      </c>
      <c r="H39" s="54">
        <f>SUM(C39:F39)</f>
        <v>-9315</v>
      </c>
    </row>
    <row r="40" spans="2:8" ht="15">
      <c r="B40" s="10" t="s">
        <v>9</v>
      </c>
      <c r="C40" s="8">
        <f>+Registrering!C39-Registrering!D39</f>
        <v>0</v>
      </c>
      <c r="D40" s="53">
        <f>+Registrering!E39-Registrering!F39</f>
        <v>0</v>
      </c>
      <c r="E40" s="8">
        <f>+Registrering!G39-Registrering!H39</f>
        <v>0</v>
      </c>
      <c r="F40" s="8">
        <f>+Registrering!I39-Registrering!J39</f>
        <v>-21251</v>
      </c>
      <c r="H40" s="8">
        <f>SUM(C40:F40)</f>
        <v>-21251</v>
      </c>
    </row>
    <row r="41" spans="2:8" ht="15">
      <c r="B41" s="10" t="s">
        <v>10</v>
      </c>
      <c r="C41" s="8">
        <f>+Registrering!C59-Registrering!D59</f>
        <v>0</v>
      </c>
      <c r="D41" s="53">
        <f>+Registrering!E59-Registrering!F59</f>
        <v>-860</v>
      </c>
      <c r="E41" s="8">
        <f>+Registrering!G59-Registrering!H59</f>
        <v>0</v>
      </c>
      <c r="F41" s="8">
        <f>+Registrering!I59-Registrering!J59</f>
        <v>14450</v>
      </c>
      <c r="H41" s="8">
        <f aca="true" t="shared" si="1" ref="H41:H50">SUM(C41:F41)</f>
        <v>13590</v>
      </c>
    </row>
    <row r="42" spans="2:8" ht="15">
      <c r="B42" s="10" t="s">
        <v>11</v>
      </c>
      <c r="C42" s="8">
        <f>+Registrering!C77-Registrering!D77</f>
        <v>0</v>
      </c>
      <c r="D42" s="53">
        <f>+Registrering!E77-Registrering!F77</f>
        <v>-4129</v>
      </c>
      <c r="E42" s="8">
        <f>+Registrering!G77-Registrering!H77</f>
        <v>0</v>
      </c>
      <c r="F42" s="8">
        <f>+Registrering!I77-Registrering!J77</f>
        <v>-320</v>
      </c>
      <c r="H42" s="8">
        <f t="shared" si="1"/>
        <v>-4449</v>
      </c>
    </row>
    <row r="43" spans="2:8" ht="15">
      <c r="B43" s="10" t="s">
        <v>0</v>
      </c>
      <c r="C43" s="8">
        <f>+Registrering!C99-Registrering!D99</f>
        <v>0</v>
      </c>
      <c r="D43" s="53">
        <f>+Registrering!E99-Registrering!F99</f>
        <v>-7642</v>
      </c>
      <c r="E43" s="8">
        <f>+Registrering!G99-Registrering!H99</f>
        <v>0</v>
      </c>
      <c r="F43" s="8">
        <f>+Registrering!I99-Registrering!J99</f>
        <v>-1468</v>
      </c>
      <c r="H43" s="8">
        <f t="shared" si="1"/>
        <v>-9110</v>
      </c>
    </row>
    <row r="44" spans="2:8" ht="15">
      <c r="B44" s="10" t="s">
        <v>12</v>
      </c>
      <c r="C44" s="8">
        <f>+Registrering!C122-Registrering!D122</f>
        <v>-4854</v>
      </c>
      <c r="D44" s="53">
        <f>+Registrering!E122-Registrering!F122</f>
        <v>-11000</v>
      </c>
      <c r="E44" s="8">
        <f>+Registrering!G122-Registrering!H122</f>
        <v>0</v>
      </c>
      <c r="F44" s="8">
        <f>+Registrering!I122-Registrering!J122</f>
        <v>-17669</v>
      </c>
      <c r="H44" s="8">
        <f t="shared" si="1"/>
        <v>-33523</v>
      </c>
    </row>
    <row r="45" spans="2:8" ht="15">
      <c r="B45" s="10" t="s">
        <v>13</v>
      </c>
      <c r="C45" s="8">
        <f>+Registrering!C135-Registrering!D135</f>
        <v>0</v>
      </c>
      <c r="D45" s="53">
        <f>+Registrering!E135-Registrering!F135</f>
        <v>0</v>
      </c>
      <c r="E45" s="8">
        <f>+Registrering!G135-Registrering!H135</f>
        <v>0</v>
      </c>
      <c r="F45" s="8">
        <f>+Registrering!I135-Registrering!J135</f>
        <v>-200</v>
      </c>
      <c r="H45" s="8">
        <f t="shared" si="1"/>
        <v>-200</v>
      </c>
    </row>
    <row r="46" spans="2:8" ht="15">
      <c r="B46" s="10" t="s">
        <v>14</v>
      </c>
      <c r="C46" s="8">
        <f>+Registrering!C155-Registrering!D155</f>
        <v>-4480</v>
      </c>
      <c r="D46" s="53">
        <f>+Registrering!E155-Registrering!F155</f>
        <v>-1369</v>
      </c>
      <c r="E46" s="8">
        <f>+Registrering!G155-Registrering!H155</f>
        <v>0</v>
      </c>
      <c r="F46" s="8">
        <f>+Registrering!I155-Registrering!J155</f>
        <v>-5389</v>
      </c>
      <c r="H46" s="8">
        <f t="shared" si="1"/>
        <v>-11238</v>
      </c>
    </row>
    <row r="47" spans="2:8" ht="15">
      <c r="B47" s="10" t="s">
        <v>15</v>
      </c>
      <c r="C47" s="8">
        <f>+Registrering!C176-Registrering!D176</f>
        <v>0</v>
      </c>
      <c r="D47" s="53">
        <f>+Registrering!E176-Registrering!F176</f>
        <v>-8800</v>
      </c>
      <c r="E47" s="8">
        <f>+Registrering!G176-Registrering!H176</f>
        <v>0</v>
      </c>
      <c r="F47" s="8">
        <f>+Registrering!I176-Registrering!J176</f>
        <v>0</v>
      </c>
      <c r="H47" s="8">
        <f t="shared" si="1"/>
        <v>-8800</v>
      </c>
    </row>
    <row r="48" spans="2:8" ht="15">
      <c r="B48" s="10" t="s">
        <v>16</v>
      </c>
      <c r="C48" s="8">
        <f>+Registrering!C195-Registrering!D195</f>
        <v>0</v>
      </c>
      <c r="D48" s="53">
        <f>+Registrering!E195-Registrering!F195</f>
        <v>0</v>
      </c>
      <c r="E48" s="8">
        <f>+Registrering!G195-Registrering!H195</f>
        <v>0</v>
      </c>
      <c r="F48" s="8">
        <f>+Registrering!I195-Registrering!J195</f>
        <v>-2293</v>
      </c>
      <c r="H48" s="8">
        <f t="shared" si="1"/>
        <v>-2293</v>
      </c>
    </row>
    <row r="49" spans="2:8" ht="18" customHeight="1">
      <c r="B49" s="10" t="s">
        <v>17</v>
      </c>
      <c r="C49" s="8">
        <f>+Registrering!C218-Registrering!D218</f>
        <v>-8697</v>
      </c>
      <c r="D49" s="53">
        <f>+Registrering!E218-Registrering!F218</f>
        <v>0</v>
      </c>
      <c r="E49" s="8">
        <f>+Registrering!G218-Registrering!H218</f>
        <v>0</v>
      </c>
      <c r="F49" s="8">
        <f>+Registrering!I218-Registrering!J218</f>
        <v>21253</v>
      </c>
      <c r="H49" s="8">
        <f t="shared" si="1"/>
        <v>12556</v>
      </c>
    </row>
    <row r="50" spans="2:8" ht="15">
      <c r="B50" s="10" t="s">
        <v>18</v>
      </c>
      <c r="C50" s="8">
        <f>+Registrering!C236-Registrering!D236</f>
        <v>0</v>
      </c>
      <c r="D50" s="53">
        <f>+Registrering!E236-Registrering!F236</f>
        <v>0</v>
      </c>
      <c r="E50" s="8">
        <f>-Registrering!G236-Registrering!H236</f>
        <v>0</v>
      </c>
      <c r="F50" s="8">
        <f>+Registrering!I236-Registrering!J236</f>
        <v>1070</v>
      </c>
      <c r="H50" s="8">
        <f t="shared" si="1"/>
        <v>1070</v>
      </c>
    </row>
    <row r="51" spans="2:8" ht="15">
      <c r="B51" s="10"/>
      <c r="C51" s="8"/>
      <c r="D51" s="53"/>
      <c r="E51" s="8"/>
      <c r="F51" s="8"/>
      <c r="H51" s="8"/>
    </row>
    <row r="52" spans="2:8" ht="15.75">
      <c r="B52" s="6" t="s">
        <v>1</v>
      </c>
      <c r="C52" s="7">
        <f>SUM(C39:C50)</f>
        <v>-22267</v>
      </c>
      <c r="D52" s="17">
        <f>SUM(D39:D50)</f>
        <v>-38830</v>
      </c>
      <c r="E52" s="7">
        <f>SUM(E39:E50)</f>
        <v>0</v>
      </c>
      <c r="F52" s="7">
        <f>SUM(F39:F50)</f>
        <v>-11866</v>
      </c>
      <c r="H52" s="7">
        <f>SUM(H39:H50)</f>
        <v>-72963</v>
      </c>
    </row>
    <row r="53" spans="2:10" ht="16.5" customHeight="1">
      <c r="B53" s="52"/>
      <c r="C53" s="21"/>
      <c r="D53" s="13"/>
      <c r="E53" s="21"/>
      <c r="F53" s="8"/>
      <c r="H53" s="21"/>
      <c r="J53" s="55"/>
    </row>
    <row r="54" spans="2:8" ht="15.75">
      <c r="B54" s="12"/>
      <c r="C54" s="30"/>
      <c r="D54" s="13"/>
      <c r="E54" s="30"/>
      <c r="F54" s="30"/>
      <c r="H54" s="30"/>
    </row>
    <row r="55" spans="2:8" ht="15.75">
      <c r="B55" s="6" t="s">
        <v>28</v>
      </c>
      <c r="C55" s="7">
        <f>-C35</f>
        <v>0</v>
      </c>
      <c r="D55" s="7">
        <f>-D35</f>
        <v>0</v>
      </c>
      <c r="E55" s="7">
        <f>-E35</f>
        <v>0</v>
      </c>
      <c r="F55" s="7">
        <f>-F35</f>
        <v>0</v>
      </c>
      <c r="H55" s="7">
        <f>-H35</f>
        <v>0</v>
      </c>
    </row>
    <row r="56" spans="4:6" ht="15">
      <c r="D56" s="2"/>
      <c r="E56" s="2"/>
      <c r="F56" s="2"/>
    </row>
    <row r="57" spans="2:8" ht="15.75">
      <c r="B57" s="6" t="s">
        <v>19</v>
      </c>
      <c r="C57" s="7">
        <f>+C13+C52+C55</f>
        <v>47118</v>
      </c>
      <c r="D57" s="7">
        <f>+D13+D52+D55</f>
        <v>-18530</v>
      </c>
      <c r="E57" s="7">
        <f>+E13+E52+E55</f>
        <v>20000</v>
      </c>
      <c r="F57" s="7">
        <f>+F13+F52+F55</f>
        <v>107369</v>
      </c>
      <c r="G57" s="13" t="s">
        <v>7</v>
      </c>
      <c r="H57" s="7">
        <f>+H13+H52+H55</f>
        <v>161957</v>
      </c>
    </row>
    <row r="58" spans="2:4" ht="15">
      <c r="B58" s="11" t="s">
        <v>20</v>
      </c>
      <c r="C58" s="11"/>
      <c r="D58" s="11"/>
    </row>
    <row r="59" spans="2:3" ht="15">
      <c r="B59" s="11" t="s">
        <v>24</v>
      </c>
      <c r="C59" s="11"/>
    </row>
    <row r="61" spans="2:8" ht="15.75">
      <c r="B61" s="12" t="s">
        <v>7</v>
      </c>
      <c r="C61" s="4"/>
      <c r="H61" s="13"/>
    </row>
    <row r="63" ht="15">
      <c r="C63" s="2" t="s">
        <v>7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B1">
      <selection activeCell="H13" sqref="H13"/>
    </sheetView>
  </sheetViews>
  <sheetFormatPr defaultColWidth="9.140625" defaultRowHeight="15"/>
  <cols>
    <col min="2" max="2" width="28.28125" style="0" customWidth="1"/>
    <col min="3" max="3" width="19.00390625" style="0" customWidth="1"/>
    <col min="4" max="4" width="17.8515625" style="0" customWidth="1"/>
    <col min="5" max="5" width="13.57421875" style="0" customWidth="1"/>
    <col min="6" max="6" width="14.140625" style="0" customWidth="1"/>
    <col min="8" max="8" width="12.7109375" style="0" customWidth="1"/>
  </cols>
  <sheetData>
    <row r="2" ht="30">
      <c r="B2" s="36" t="s">
        <v>68</v>
      </c>
    </row>
    <row r="3" ht="15" customHeight="1">
      <c r="B3" s="36"/>
    </row>
    <row r="4" ht="12.75" customHeight="1">
      <c r="B4" s="36" t="s">
        <v>7</v>
      </c>
    </row>
    <row r="6" spans="3:8" ht="15.75">
      <c r="C6" s="5"/>
      <c r="D6" s="18" t="s">
        <v>34</v>
      </c>
      <c r="E6" s="28"/>
      <c r="F6" s="15"/>
      <c r="G6" s="3"/>
      <c r="H6" s="3"/>
    </row>
    <row r="7" spans="2:8" ht="15.75">
      <c r="B7" s="2"/>
      <c r="C7" s="85" t="s">
        <v>25</v>
      </c>
      <c r="D7" s="86"/>
      <c r="E7" s="87" t="s">
        <v>27</v>
      </c>
      <c r="F7" s="88"/>
      <c r="G7" s="3"/>
      <c r="H7" s="3"/>
    </row>
    <row r="8" spans="2:8" ht="15.75">
      <c r="B8" s="12"/>
      <c r="C8" s="89" t="s">
        <v>21</v>
      </c>
      <c r="D8" s="90" t="s">
        <v>21</v>
      </c>
      <c r="E8" s="89" t="s">
        <v>22</v>
      </c>
      <c r="F8" s="89" t="s">
        <v>23</v>
      </c>
      <c r="G8" s="3"/>
      <c r="H8" s="9" t="s">
        <v>1</v>
      </c>
    </row>
    <row r="9" spans="2:8" ht="15.75">
      <c r="B9" s="78" t="s">
        <v>43</v>
      </c>
      <c r="C9" s="79"/>
      <c r="D9" s="79"/>
      <c r="E9" s="79"/>
      <c r="F9" s="79"/>
      <c r="G9" s="3"/>
      <c r="H9" s="23"/>
    </row>
    <row r="10" spans="2:8" ht="15.75">
      <c r="B10" s="16" t="s">
        <v>69</v>
      </c>
      <c r="C10" s="7"/>
      <c r="D10" s="29"/>
      <c r="E10" s="29"/>
      <c r="F10" s="7">
        <v>114624</v>
      </c>
      <c r="G10" s="3"/>
      <c r="H10" s="7">
        <f>+C10+D10+E10+F10</f>
        <v>114624</v>
      </c>
    </row>
    <row r="11" spans="2:8" ht="15.75">
      <c r="B11" s="16" t="s">
        <v>67</v>
      </c>
      <c r="C11" s="7"/>
      <c r="D11" s="29"/>
      <c r="E11" s="29"/>
      <c r="F11" s="7">
        <v>-704</v>
      </c>
      <c r="G11" s="3"/>
      <c r="H11" s="7">
        <f>+C11+D11+E11+F11</f>
        <v>-704</v>
      </c>
    </row>
    <row r="12" spans="2:8" ht="15.75">
      <c r="B12" s="16" t="s">
        <v>53</v>
      </c>
      <c r="C12" s="7">
        <v>21000</v>
      </c>
      <c r="D12" s="7">
        <v>39000</v>
      </c>
      <c r="E12" s="7">
        <v>10000</v>
      </c>
      <c r="F12" s="7">
        <v>45000</v>
      </c>
      <c r="G12" s="3"/>
      <c r="H12" s="7">
        <v>121000</v>
      </c>
    </row>
    <row r="13" spans="2:8" ht="15.75">
      <c r="B13" s="16" t="s">
        <v>1</v>
      </c>
      <c r="C13" s="7">
        <f>SUM(C10:C12)</f>
        <v>21000</v>
      </c>
      <c r="D13" s="7">
        <f>SUM(D10:D12)</f>
        <v>39000</v>
      </c>
      <c r="E13" s="7">
        <f>SUM(E10:E12)</f>
        <v>10000</v>
      </c>
      <c r="F13" s="7">
        <f>SUM(F10:F12)</f>
        <v>158920</v>
      </c>
      <c r="G13" s="13"/>
      <c r="H13" s="7">
        <f>SUM(H10:H12)</f>
        <v>234920</v>
      </c>
    </row>
    <row r="14" spans="2:8" ht="15.75">
      <c r="B14" s="12"/>
      <c r="C14" s="13"/>
      <c r="D14" s="13"/>
      <c r="E14" s="13"/>
      <c r="F14" s="13"/>
      <c r="G14" s="13"/>
      <c r="H14" s="13"/>
    </row>
    <row r="17" spans="2:7" ht="15.75">
      <c r="B17" s="80" t="s">
        <v>44</v>
      </c>
      <c r="C17" s="81"/>
      <c r="D17" s="81"/>
      <c r="E17" s="81"/>
      <c r="F17" s="81"/>
      <c r="G17" s="1"/>
    </row>
    <row r="18" spans="2:8" ht="15.75">
      <c r="B18" s="32" t="s">
        <v>41</v>
      </c>
      <c r="C18" s="7">
        <f>+Registrering!C243</f>
        <v>0</v>
      </c>
      <c r="D18" s="7">
        <f>+Registrering!E243</f>
        <v>4955</v>
      </c>
      <c r="E18" s="7">
        <f>+Registrering!G243</f>
        <v>0</v>
      </c>
      <c r="F18" s="7">
        <f>+Registrering!I243</f>
        <v>33081</v>
      </c>
      <c r="G18" s="13"/>
      <c r="H18" s="7">
        <f>SUM(C18:F18)</f>
        <v>38036</v>
      </c>
    </row>
    <row r="19" spans="2:8" ht="15.75">
      <c r="B19" s="32" t="s">
        <v>42</v>
      </c>
      <c r="C19" s="7">
        <f>+Registrering!D243</f>
        <v>22267</v>
      </c>
      <c r="D19" s="7">
        <f>+Registrering!F243</f>
        <v>43785</v>
      </c>
      <c r="E19" s="7">
        <f>+Registrering!H243</f>
        <v>0</v>
      </c>
      <c r="F19" s="7">
        <f>+Registrering!J243</f>
        <v>44947</v>
      </c>
      <c r="G19" s="13"/>
      <c r="H19" s="7">
        <f>SUM(C19:F19)</f>
        <v>110999</v>
      </c>
    </row>
    <row r="20" spans="2:8" ht="15.75">
      <c r="B20" s="32" t="s">
        <v>45</v>
      </c>
      <c r="C20" s="7">
        <f>+C18-C19</f>
        <v>-22267</v>
      </c>
      <c r="D20" s="7">
        <f>+D18-D19</f>
        <v>-38830</v>
      </c>
      <c r="E20" s="7">
        <f>+E18-E19</f>
        <v>0</v>
      </c>
      <c r="F20" s="7">
        <f>+F18-F19</f>
        <v>-11866</v>
      </c>
      <c r="G20" s="13" t="s">
        <v>7</v>
      </c>
      <c r="H20" s="7">
        <f>+H18-H19</f>
        <v>-72963</v>
      </c>
    </row>
    <row r="21" spans="2:8" ht="15.75">
      <c r="B21" s="31"/>
      <c r="C21" s="13"/>
      <c r="D21" s="13"/>
      <c r="E21" s="13"/>
      <c r="F21" s="13"/>
      <c r="G21" s="13"/>
      <c r="H21" s="13"/>
    </row>
    <row r="22" spans="2:8" ht="15.75">
      <c r="B22" s="83" t="s">
        <v>148</v>
      </c>
      <c r="C22" s="84"/>
      <c r="D22" s="84"/>
      <c r="E22" s="84"/>
      <c r="F22" s="84"/>
      <c r="G22" s="13"/>
      <c r="H22" s="13"/>
    </row>
    <row r="23" spans="2:9" ht="15.75">
      <c r="B23" s="32" t="s">
        <v>46</v>
      </c>
      <c r="C23" s="82">
        <f>+C13+C20</f>
        <v>-1267</v>
      </c>
      <c r="D23" s="82">
        <f>+D13+D20</f>
        <v>170</v>
      </c>
      <c r="E23" s="82">
        <f>+E13+E20</f>
        <v>10000</v>
      </c>
      <c r="F23" s="82">
        <f>+F13+F20</f>
        <v>147054</v>
      </c>
      <c r="G23" s="34" t="s">
        <v>47</v>
      </c>
      <c r="H23" s="35">
        <f>+H13+H20</f>
        <v>161957</v>
      </c>
      <c r="I23" s="4" t="s">
        <v>142</v>
      </c>
    </row>
    <row r="25" ht="15.75">
      <c r="B25" s="33" t="s">
        <v>20</v>
      </c>
    </row>
    <row r="26" ht="15.75">
      <c r="B26" s="33" t="s">
        <v>24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Vallensbæk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</dc:creator>
  <cp:keywords/>
  <dc:description/>
  <cp:lastModifiedBy>Henrik Germann Stjernholm</cp:lastModifiedBy>
  <cp:lastPrinted>2023-01-25T10:28:09Z</cp:lastPrinted>
  <dcterms:created xsi:type="dcterms:W3CDTF">2015-04-13T12:00:11Z</dcterms:created>
  <dcterms:modified xsi:type="dcterms:W3CDTF">2023-02-08T11:59:58Z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0x010100AA87DAE68B0936448E751E4363D5E15C</vt:lpwstr>
  </property>
</Properties>
</file>